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Buchungen" sheetId="2" state="visible" r:id="rId2"/>
    <sheet name="Kategori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€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Buchhaltungsvorlage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Buchhaltung — Übersicht</t>
        </is>
      </c>
    </row>
    <row r="4">
      <c r="A4" s="5" t="inlineStr">
        <is>
          <t>Aktiven Monat wählen, Buchungen unter „Buchungen“ erfassen, Zahlen hier ablesen.</t>
        </is>
      </c>
    </row>
    <row r="5"/>
    <row r="6">
      <c r="A6" s="6" t="inlineStr">
        <is>
          <t>Aktiver Monat (beliebiges Datum darin)</t>
        </is>
      </c>
      <c r="B6" s="7" t="n">
        <v>46174</v>
      </c>
    </row>
    <row r="7"/>
    <row r="8">
      <c r="A8" s="8" t="inlineStr">
        <is>
          <t>Einnahmen (Monat)</t>
        </is>
      </c>
      <c r="C8" s="8" t="inlineStr">
        <is>
          <t>Ausgaben (Monat)</t>
        </is>
      </c>
      <c r="E8" s="8" t="inlineStr">
        <is>
          <t>Netto (Monat)</t>
        </is>
      </c>
    </row>
    <row r="9">
      <c r="A9" s="9">
        <f>SUMIFS('Buchungen'!$E:$E,'Buchungen'!$D:$D,"Einnahme",'Buchungen'!$A:$A,"&gt;="&amp;EOMONTH($B$6,-1)+1,'Buchungen'!$A:$A,"&lt;="&amp;EOMONTH($B$6,0))</f>
        <v/>
      </c>
      <c r="C9" s="9">
        <f>SUMIFS('Buchungen'!$E:$E,'Buchungen'!$D:$D,"Ausgabe",'Buchungen'!$A:$A,"&gt;="&amp;EOMONTH($B$6,-1)+1,'Buchungen'!$A:$A,"&lt;="&amp;EOMONTH($B$6,0))</f>
        <v/>
      </c>
      <c r="E9" s="9">
        <f>A9-C9</f>
        <v/>
      </c>
    </row>
    <row r="10"/>
    <row r="11" ht="20" customHeight="1">
      <c r="A11" s="10" t="inlineStr">
        <is>
          <t>Kategorie</t>
        </is>
      </c>
      <c r="B11" s="10" t="inlineStr">
        <is>
          <t>Typ</t>
        </is>
      </c>
      <c r="C11" s="10" t="inlineStr">
        <is>
          <t>Dieser Monat</t>
        </is>
      </c>
      <c r="D11" s="10" t="inlineStr">
        <is>
          <t>Seit Jahresbeginn</t>
        </is>
      </c>
    </row>
    <row r="12">
      <c r="A12" s="11">
        <f>'Kategorien'!A6</f>
        <v/>
      </c>
      <c r="B12" s="11">
        <f>IFERROR(VLOOKUP($A12,'Kategorien'!$A:$B,2,FALSE),"")</f>
        <v/>
      </c>
      <c r="C12" s="12">
        <f>SUMIFS('Buchungen'!$E:$E,'Buchungen'!$C:$C,$A12,'Buchungen'!$A:$A,"&gt;="&amp;EOMONTH($B$6,-1)+1,'Buchungen'!$A:$A,"&lt;="&amp;EOMONTH($B$6,0))</f>
        <v/>
      </c>
      <c r="D12" s="12">
        <f>SUMIFS('Buchungen'!$E:$E,'Buchungen'!$C:$C,$A12,'Buchungen'!$A:$A,"&gt;="&amp;DATE(YEAR($B$6),1,1),'Buchungen'!$A:$A,"&lt;="&amp;EOMONTH($B$6,0))</f>
        <v/>
      </c>
    </row>
    <row r="13">
      <c r="A13" s="13">
        <f>'Kategorien'!A7</f>
        <v/>
      </c>
      <c r="B13" s="13">
        <f>IFERROR(VLOOKUP($A13,'Kategorien'!$A:$B,2,FALSE),"")</f>
        <v/>
      </c>
      <c r="C13" s="14">
        <f>SUMIFS('Buchungen'!$E:$E,'Buchungen'!$C:$C,$A13,'Buchungen'!$A:$A,"&gt;="&amp;EOMONTH($B$6,-1)+1,'Buchungen'!$A:$A,"&lt;="&amp;EOMONTH($B$6,0))</f>
        <v/>
      </c>
      <c r="D13" s="14">
        <f>SUMIFS('Buchungen'!$E:$E,'Buchungen'!$C:$C,$A13,'Buchungen'!$A:$A,"&gt;="&amp;DATE(YEAR($B$6),1,1),'Buchungen'!$A:$A,"&lt;="&amp;EOMONTH($B$6,0))</f>
        <v/>
      </c>
    </row>
    <row r="14">
      <c r="A14" s="11">
        <f>'Kategorien'!A8</f>
        <v/>
      </c>
      <c r="B14" s="11">
        <f>IFERROR(VLOOKUP($A14,'Kategorien'!$A:$B,2,FALSE),"")</f>
        <v/>
      </c>
      <c r="C14" s="12">
        <f>SUMIFS('Buchungen'!$E:$E,'Buchungen'!$C:$C,$A14,'Buchungen'!$A:$A,"&gt;="&amp;EOMONTH($B$6,-1)+1,'Buchungen'!$A:$A,"&lt;="&amp;EOMONTH($B$6,0))</f>
        <v/>
      </c>
      <c r="D14" s="12">
        <f>SUMIFS('Buchungen'!$E:$E,'Buchungen'!$C:$C,$A14,'Buchungen'!$A:$A,"&gt;="&amp;DATE(YEAR($B$6),1,1),'Buchungen'!$A:$A,"&lt;="&amp;EOMONTH($B$6,0))</f>
        <v/>
      </c>
    </row>
    <row r="15">
      <c r="A15" s="13">
        <f>'Kategorien'!A9</f>
        <v/>
      </c>
      <c r="B15" s="13">
        <f>IFERROR(VLOOKUP($A15,'Kategorien'!$A:$B,2,FALSE),"")</f>
        <v/>
      </c>
      <c r="C15" s="14">
        <f>SUMIFS('Buchungen'!$E:$E,'Buchungen'!$C:$C,$A15,'Buchungen'!$A:$A,"&gt;="&amp;EOMONTH($B$6,-1)+1,'Buchungen'!$A:$A,"&lt;="&amp;EOMONTH($B$6,0))</f>
        <v/>
      </c>
      <c r="D15" s="14">
        <f>SUMIFS('Buchungen'!$E:$E,'Buchungen'!$C:$C,$A15,'Buchungen'!$A:$A,"&gt;="&amp;DATE(YEAR($B$6),1,1),'Buchungen'!$A:$A,"&lt;="&amp;EOMONTH($B$6,0))</f>
        <v/>
      </c>
    </row>
    <row r="16">
      <c r="A16" s="11">
        <f>'Kategorien'!A10</f>
        <v/>
      </c>
      <c r="B16" s="11">
        <f>IFERROR(VLOOKUP($A16,'Kategorien'!$A:$B,2,FALSE),"")</f>
        <v/>
      </c>
      <c r="C16" s="12">
        <f>SUMIFS('Buchungen'!$E:$E,'Buchungen'!$C:$C,$A16,'Buchungen'!$A:$A,"&gt;="&amp;EOMONTH($B$6,-1)+1,'Buchungen'!$A:$A,"&lt;="&amp;EOMONTH($B$6,0))</f>
        <v/>
      </c>
      <c r="D16" s="12">
        <f>SUMIFS('Buchungen'!$E:$E,'Buchungen'!$C:$C,$A16,'Buchungen'!$A:$A,"&gt;="&amp;DATE(YEAR($B$6),1,1),'Buchungen'!$A:$A,"&lt;="&amp;EOMONTH($B$6,0))</f>
        <v/>
      </c>
    </row>
    <row r="17">
      <c r="A17" s="13">
        <f>'Kategorien'!A11</f>
        <v/>
      </c>
      <c r="B17" s="13">
        <f>IFERROR(VLOOKUP($A17,'Kategorien'!$A:$B,2,FALSE),"")</f>
        <v/>
      </c>
      <c r="C17" s="14">
        <f>SUMIFS('Buchungen'!$E:$E,'Buchungen'!$C:$C,$A17,'Buchungen'!$A:$A,"&gt;="&amp;EOMONTH($B$6,-1)+1,'Buchungen'!$A:$A,"&lt;="&amp;EOMONTH($B$6,0))</f>
        <v/>
      </c>
      <c r="D17" s="14">
        <f>SUMIFS('Buchungen'!$E:$E,'Buchungen'!$C:$C,$A17,'Buchungen'!$A:$A,"&gt;="&amp;DATE(YEAR($B$6),1,1),'Buchungen'!$A:$A,"&lt;="&amp;EOMONTH($B$6,0))</f>
        <v/>
      </c>
    </row>
    <row r="18">
      <c r="A18" s="11">
        <f>'Kategorien'!A12</f>
        <v/>
      </c>
      <c r="B18" s="11">
        <f>IFERROR(VLOOKUP($A18,'Kategorien'!$A:$B,2,FALSE),"")</f>
        <v/>
      </c>
      <c r="C18" s="12">
        <f>SUMIFS('Buchungen'!$E:$E,'Buchungen'!$C:$C,$A18,'Buchungen'!$A:$A,"&gt;="&amp;EOMONTH($B$6,-1)+1,'Buchungen'!$A:$A,"&lt;="&amp;EOMONTH($B$6,0))</f>
        <v/>
      </c>
      <c r="D18" s="12">
        <f>SUMIFS('Buchungen'!$E:$E,'Buchungen'!$C:$C,$A18,'Buchungen'!$A:$A,"&gt;="&amp;DATE(YEAR($B$6),1,1),'Buchungen'!$A:$A,"&lt;="&amp;EOMONTH($B$6,0))</f>
        <v/>
      </c>
    </row>
    <row r="19">
      <c r="A19" s="13">
        <f>'Kategorien'!A13</f>
        <v/>
      </c>
      <c r="B19" s="13">
        <f>IFERROR(VLOOKUP($A19,'Kategorien'!$A:$B,2,FALSE),"")</f>
        <v/>
      </c>
      <c r="C19" s="14">
        <f>SUMIFS('Buchungen'!$E:$E,'Buchungen'!$C:$C,$A19,'Buchungen'!$A:$A,"&gt;="&amp;EOMONTH($B$6,-1)+1,'Buchungen'!$A:$A,"&lt;="&amp;EOMONTH($B$6,0))</f>
        <v/>
      </c>
      <c r="D19" s="14">
        <f>SUMIFS('Buchungen'!$E:$E,'Buchungen'!$C:$C,$A19,'Buchungen'!$A:$A,"&gt;="&amp;DATE(YEAR($B$6),1,1),'Buchungen'!$A:$A,"&lt;="&amp;EOMONTH($B$6,0))</f>
        <v/>
      </c>
    </row>
    <row r="20">
      <c r="A20" s="11">
        <f>'Kategorien'!A14</f>
        <v/>
      </c>
      <c r="B20" s="11">
        <f>IFERROR(VLOOKUP($A20,'Kategorien'!$A:$B,2,FALSE),"")</f>
        <v/>
      </c>
      <c r="C20" s="12">
        <f>SUMIFS('Buchungen'!$E:$E,'Buchungen'!$C:$C,$A20,'Buchungen'!$A:$A,"&gt;="&amp;EOMONTH($B$6,-1)+1,'Buchungen'!$A:$A,"&lt;="&amp;EOMONTH($B$6,0))</f>
        <v/>
      </c>
      <c r="D20" s="12">
        <f>SUMIFS('Buchungen'!$E:$E,'Buchungen'!$C:$C,$A20,'Buchungen'!$A:$A,"&gt;="&amp;DATE(YEAR($B$6),1,1),'Buchungen'!$A:$A,"&lt;="&amp;EOMONTH($B$6,0))</f>
        <v/>
      </c>
    </row>
    <row r="21">
      <c r="A21" s="13">
        <f>'Kategorien'!A15</f>
        <v/>
      </c>
      <c r="B21" s="13">
        <f>IFERROR(VLOOKUP($A21,'Kategorien'!$A:$B,2,FALSE),"")</f>
        <v/>
      </c>
      <c r="C21" s="14">
        <f>SUMIFS('Buchungen'!$E:$E,'Buchungen'!$C:$C,$A21,'Buchungen'!$A:$A,"&gt;="&amp;EOMONTH($B$6,-1)+1,'Buchungen'!$A:$A,"&lt;="&amp;EOMONTH($B$6,0))</f>
        <v/>
      </c>
      <c r="D21" s="14">
        <f>SUMIFS('Buchungen'!$E:$E,'Buchungen'!$C:$C,$A21,'Buchungen'!$A:$A,"&gt;="&amp;DATE(YEAR($B$6),1,1),'Buchungen'!$A:$A,"&lt;="&amp;EOMONTH($B$6,0))</f>
        <v/>
      </c>
    </row>
    <row r="22">
      <c r="A22" s="11">
        <f>'Kategorien'!A16</f>
        <v/>
      </c>
      <c r="B22" s="11">
        <f>IFERROR(VLOOKUP($A22,'Kategorien'!$A:$B,2,FALSE),"")</f>
        <v/>
      </c>
      <c r="C22" s="12">
        <f>SUMIFS('Buchungen'!$E:$E,'Buchungen'!$C:$C,$A22,'Buchungen'!$A:$A,"&gt;="&amp;EOMONTH($B$6,-1)+1,'Buchungen'!$A:$A,"&lt;="&amp;EOMONTH($B$6,0))</f>
        <v/>
      </c>
      <c r="D22" s="12">
        <f>SUMIFS('Buchungen'!$E:$E,'Buchungen'!$C:$C,$A22,'Buchungen'!$A:$A,"&gt;="&amp;DATE(YEAR($B$6),1,1),'Buchungen'!$A:$A,"&lt;="&amp;EOMONTH($B$6,0))</f>
        <v/>
      </c>
    </row>
    <row r="23">
      <c r="A23" s="13">
        <f>'Kategorien'!A17</f>
        <v/>
      </c>
      <c r="B23" s="13">
        <f>IFERROR(VLOOKUP($A23,'Kategorien'!$A:$B,2,FALSE),"")</f>
        <v/>
      </c>
      <c r="C23" s="14">
        <f>SUMIFS('Buchungen'!$E:$E,'Buchungen'!$C:$C,$A23,'Buchungen'!$A:$A,"&gt;="&amp;EOMONTH($B$6,-1)+1,'Buchungen'!$A:$A,"&lt;="&amp;EOMONTH($B$6,0))</f>
        <v/>
      </c>
      <c r="D23" s="14">
        <f>SUMIFS('Buchungen'!$E:$E,'Buchungen'!$C:$C,$A23,'Buchungen'!$A:$A,"&gt;="&amp;DATE(YEAR($B$6),1,1),'Buchungen'!$A:$A,"&lt;="&amp;EOMONTH($B$6,0))</f>
        <v/>
      </c>
    </row>
    <row r="24">
      <c r="A24" s="15" t="inlineStr">
        <is>
          <t>Gesamt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Kontosalden</t>
        </is>
      </c>
    </row>
    <row r="28" ht="20" customHeight="1">
      <c r="A28" s="10" t="inlineStr">
        <is>
          <t>Konto</t>
        </is>
      </c>
      <c r="B28" s="10" t="inlineStr">
        <is>
          <t>Saldo</t>
        </is>
      </c>
    </row>
    <row r="29">
      <c r="A29" s="11">
        <f>'Kategorien'!G6</f>
        <v/>
      </c>
      <c r="B29" s="12">
        <f>SUMIFS('Buchungen'!$E:$E,'Buchungen'!$F:$F,$A29,'Buchungen'!$D:$D,"Einnahme")-SUMIFS('Buchungen'!$E:$E,'Buchungen'!$F:$F,$A29,'Buchungen'!$D:$D,"Ausgabe")</f>
        <v/>
      </c>
    </row>
    <row r="30">
      <c r="A30" s="13">
        <f>'Kategorien'!G7</f>
        <v/>
      </c>
      <c r="B30" s="14">
        <f>SUMIFS('Buchungen'!$E:$E,'Buchungen'!$F:$F,$A30,'Buchungen'!$D:$D,"Einnahme")-SUMIFS('Buchungen'!$E:$E,'Buchungen'!$F:$F,$A30,'Buchungen'!$D:$D,"Ausgabe")</f>
        <v/>
      </c>
    </row>
    <row r="31">
      <c r="A31" s="11">
        <f>'Kategorien'!G8</f>
        <v/>
      </c>
      <c r="B31" s="12">
        <f>SUMIFS('Buchungen'!$E:$E,'Buchungen'!$F:$F,$A31,'Buchungen'!$D:$D,"Einnahme")-SUMIFS('Buchungen'!$E:$E,'Buchungen'!$F:$F,$A31,'Buchungen'!$D:$D,"Ausgabe")</f>
        <v/>
      </c>
    </row>
    <row r="32"/>
    <row r="33">
      <c r="A33" s="8" t="inlineStr">
        <is>
          <t>Saldo = Einnahmen minus Ausgaben auf diesem Konto (gesamter Zeitraum).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Buchhaltungsvorlage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Buchungen</t>
        </is>
      </c>
    </row>
    <row r="4">
      <c r="A4" s="5" t="inlineStr">
        <is>
          <t>Eine Zeile pro Buchung. Kategorie, Typ und Konto sind Dropdowns.</t>
        </is>
      </c>
    </row>
    <row r="5" ht="20" customHeight="1">
      <c r="A5" s="10" t="inlineStr">
        <is>
          <t>Datum</t>
        </is>
      </c>
      <c r="B5" s="10" t="inlineStr">
        <is>
          <t>Beschreibung</t>
        </is>
      </c>
      <c r="C5" s="10" t="inlineStr">
        <is>
          <t>Kategorie</t>
        </is>
      </c>
      <c r="D5" s="10" t="inlineStr">
        <is>
          <t>Typ</t>
        </is>
      </c>
      <c r="E5" s="10" t="inlineStr">
        <is>
          <t>Betrag</t>
        </is>
      </c>
      <c r="F5" s="10" t="inlineStr">
        <is>
          <t>Konto</t>
        </is>
      </c>
      <c r="G5" s="10" t="inlineStr">
        <is>
          <t>Notizen</t>
        </is>
      </c>
    </row>
    <row r="6">
      <c r="A6" s="18" t="n">
        <v>46174</v>
      </c>
      <c r="B6" s="11" t="inlineStr">
        <is>
          <t>Rechnung — Acme Studio</t>
        </is>
      </c>
      <c r="C6" s="11" t="inlineStr">
        <is>
          <t>Verkäufe</t>
        </is>
      </c>
      <c r="D6" s="11" t="inlineStr">
        <is>
          <t>Einnahme</t>
        </is>
      </c>
      <c r="E6" s="12" t="n">
        <v>1200</v>
      </c>
      <c r="F6" s="11" t="inlineStr">
        <is>
          <t>Bank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Büromiete — Juni</t>
        </is>
      </c>
      <c r="C7" s="13" t="inlineStr">
        <is>
          <t>Miete</t>
        </is>
      </c>
      <c r="D7" s="13" t="inlineStr">
        <is>
          <t>Ausgabe</t>
        </is>
      </c>
      <c r="E7" s="14" t="n">
        <v>650</v>
      </c>
      <c r="F7" s="13" t="inlineStr">
        <is>
          <t>Bank</t>
        </is>
      </c>
      <c r="G7" s="13" t="n"/>
    </row>
    <row r="8">
      <c r="A8" s="18" t="n">
        <v>46176</v>
      </c>
      <c r="B8" s="11" t="inlineStr">
        <is>
          <t>Design-Software-Abo</t>
        </is>
      </c>
      <c r="C8" s="11" t="inlineStr">
        <is>
          <t>Software</t>
        </is>
      </c>
      <c r="D8" s="11" t="inlineStr">
        <is>
          <t>Ausgabe</t>
        </is>
      </c>
      <c r="E8" s="12" t="n">
        <v>42</v>
      </c>
      <c r="F8" s="11" t="inlineStr">
        <is>
          <t>Karte</t>
        </is>
      </c>
      <c r="G8" s="11" t="n"/>
    </row>
    <row r="9">
      <c r="A9" s="19" t="n">
        <v>46177</v>
      </c>
      <c r="B9" s="13" t="inlineStr">
        <is>
          <t>Beratung — Bluefield Co</t>
        </is>
      </c>
      <c r="C9" s="13" t="inlineStr">
        <is>
          <t>Dienstleistungen</t>
        </is>
      </c>
      <c r="D9" s="13" t="inlineStr">
        <is>
          <t>Einnahme</t>
        </is>
      </c>
      <c r="E9" s="14" t="n">
        <v>800</v>
      </c>
      <c r="F9" s="13" t="inlineStr">
        <is>
          <t>Bank</t>
        </is>
      </c>
      <c r="G9" s="13" t="n"/>
    </row>
    <row r="10">
      <c r="A10" s="18" t="n">
        <v>46178</v>
      </c>
      <c r="B10" s="11" t="inlineStr">
        <is>
          <t>Druckerpapier &amp; Tinte</t>
        </is>
      </c>
      <c r="C10" s="11" t="inlineStr">
        <is>
          <t>Material</t>
        </is>
      </c>
      <c r="D10" s="11" t="inlineStr">
        <is>
          <t>Ausgabe</t>
        </is>
      </c>
      <c r="E10" s="12" t="n">
        <v>38</v>
      </c>
      <c r="F10" s="11" t="inlineStr">
        <is>
          <t>Karte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Strom</t>
        </is>
      </c>
      <c r="C11" s="13" t="inlineStr">
        <is>
          <t>Nebenkosten</t>
        </is>
      </c>
      <c r="D11" s="13" t="inlineStr">
        <is>
          <t>Ausgabe</t>
        </is>
      </c>
      <c r="E11" s="14" t="n">
        <v>74</v>
      </c>
      <c r="F11" s="13" t="inlineStr">
        <is>
          <t>Bank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Bahnfahrt zum Kunden</t>
        </is>
      </c>
      <c r="C12" s="11" t="inlineStr">
        <is>
          <t>Reisen</t>
        </is>
      </c>
      <c r="D12" s="11" t="inlineStr">
        <is>
          <t>Ausgabe</t>
        </is>
      </c>
      <c r="E12" s="12" t="n">
        <v>28</v>
      </c>
      <c r="F12" s="11" t="inlineStr">
        <is>
          <t>Bar</t>
        </is>
      </c>
      <c r="G12" s="11" t="n"/>
    </row>
    <row r="13">
      <c r="A13" s="19" t="n">
        <v>46183</v>
      </c>
      <c r="B13" s="13" t="inlineStr">
        <is>
          <t>Social-Media-Werbung</t>
        </is>
      </c>
      <c r="C13" s="13" t="inlineStr">
        <is>
          <t>Marketing</t>
        </is>
      </c>
      <c r="D13" s="13" t="inlineStr">
        <is>
          <t>Ausgabe</t>
        </is>
      </c>
      <c r="E13" s="14" t="n">
        <v>90</v>
      </c>
      <c r="F13" s="13" t="inlineStr">
        <is>
          <t>Karte</t>
        </is>
      </c>
      <c r="G13" s="13" t="n"/>
    </row>
    <row r="14">
      <c r="A14" s="18" t="n">
        <v>46185</v>
      </c>
      <c r="B14" s="11" t="inlineStr">
        <is>
          <t>Rechnung — Northwind Labs</t>
        </is>
      </c>
      <c r="C14" s="11" t="inlineStr">
        <is>
          <t>Verkäufe</t>
        </is>
      </c>
      <c r="D14" s="11" t="inlineStr">
        <is>
          <t>Einnahme</t>
        </is>
      </c>
      <c r="E14" s="12" t="n">
        <v>1500</v>
      </c>
      <c r="F14" s="11" t="inlineStr">
        <is>
          <t>Bank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Monatliche Bankgebühr</t>
        </is>
      </c>
      <c r="C15" s="13" t="inlineStr">
        <is>
          <t>Bankgebühren</t>
        </is>
      </c>
      <c r="D15" s="13" t="inlineStr">
        <is>
          <t>Ausgabe</t>
        </is>
      </c>
      <c r="E15" s="14" t="n">
        <v>12</v>
      </c>
      <c r="F15" s="13" t="inlineStr">
        <is>
          <t>Bank</t>
        </is>
      </c>
      <c r="G15" s="13" t="n"/>
    </row>
    <row r="16">
      <c r="A16" s="18" t="n">
        <v>46188</v>
      </c>
      <c r="B16" s="11" t="inlineStr">
        <is>
          <t>Erstattung vom Lieferanten</t>
        </is>
      </c>
      <c r="C16" s="11" t="inlineStr">
        <is>
          <t>Sonstige Einnahmen</t>
        </is>
      </c>
      <c r="D16" s="11" t="inlineStr">
        <is>
          <t>Einnahme</t>
        </is>
      </c>
      <c r="E16" s="12" t="n">
        <v>45</v>
      </c>
      <c r="F16" s="11" t="inlineStr">
        <is>
          <t>Karte</t>
        </is>
      </c>
      <c r="G16" s="11" t="n"/>
    </row>
    <row r="17">
      <c r="A17" s="19" t="n">
        <v>46189</v>
      </c>
      <c r="B17" s="13" t="inlineStr">
        <is>
          <t>Coworking-Tagespass</t>
        </is>
      </c>
      <c r="C17" s="13" t="inlineStr">
        <is>
          <t>Sonstige Ausgabe</t>
        </is>
      </c>
      <c r="D17" s="13" t="inlineStr">
        <is>
          <t>Ausgabe</t>
        </is>
      </c>
      <c r="E17" s="14" t="n">
        <v>22</v>
      </c>
      <c r="F17" s="13" t="inlineStr">
        <is>
          <t>Bar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Einnahmen (alle Zeilen)</t>
        </is>
      </c>
      <c r="B62" s="20">
        <f>SUMIF($D$6:$D$60,"Einnahme",$E$6:$E$60)</f>
        <v/>
      </c>
    </row>
    <row r="63">
      <c r="A63" s="6" t="inlineStr">
        <is>
          <t>Ausgaben (alle Zeilen)</t>
        </is>
      </c>
      <c r="B63" s="20">
        <f>SUMIF($D$6:$D$60,"Ausgabe",$E$6:$E$60)</f>
        <v/>
      </c>
    </row>
  </sheetData>
  <conditionalFormatting sqref="A6:G60">
    <cfRule type="expression" priority="1" dxfId="1">
      <formula>$D6="Einnahme"</formula>
    </cfRule>
  </conditionalFormatting>
  <dataValidations count="3">
    <dataValidation sqref="C6:C60" showDropDown="0" showInputMessage="0" showErrorMessage="1" allowBlank="1" type="list">
      <formula1>'Kategorien'!$A$6:$A$30</formula1>
    </dataValidation>
    <dataValidation sqref="D6:D60" showDropDown="0" showInputMessage="0" showErrorMessage="1" allowBlank="1" type="list">
      <formula1>'Kategorien'!$E$6:$E$7</formula1>
    </dataValidation>
    <dataValidation sqref="F6:F60" showDropDown="0" showInputMessage="0" showErrorMessage="1" allowBlank="1" type="list">
      <formula1>'Kategorien'!$G$6:$G$12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Buchhaltungsvorlage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Kategorien &amp; Konten</t>
        </is>
      </c>
    </row>
    <row r="4">
      <c r="A4" s="5" t="inlineStr">
        <is>
          <t>Diese Listen bearbeiten — Dropdowns und Übersicht aktualisieren sich automatisch.</t>
        </is>
      </c>
    </row>
    <row r="5" ht="20" customHeight="1">
      <c r="A5" s="10" t="inlineStr">
        <is>
          <t>Kategorie</t>
        </is>
      </c>
      <c r="B5" s="10" t="inlineStr">
        <is>
          <t>Typ</t>
        </is>
      </c>
      <c r="E5" s="10" t="inlineStr">
        <is>
          <t>Typ</t>
        </is>
      </c>
      <c r="G5" s="10" t="inlineStr">
        <is>
          <t>Konto</t>
        </is>
      </c>
    </row>
    <row r="6">
      <c r="A6" s="11" t="inlineStr">
        <is>
          <t>Verkäufe</t>
        </is>
      </c>
      <c r="B6" s="11" t="inlineStr">
        <is>
          <t>Einnahme</t>
        </is>
      </c>
      <c r="E6" s="11" t="inlineStr">
        <is>
          <t>Einnahme</t>
        </is>
      </c>
      <c r="G6" s="11" t="inlineStr">
        <is>
          <t>Bar</t>
        </is>
      </c>
    </row>
    <row r="7">
      <c r="A7" s="13" t="inlineStr">
        <is>
          <t>Dienstleistungen</t>
        </is>
      </c>
      <c r="B7" s="13" t="inlineStr">
        <is>
          <t>Einnahme</t>
        </is>
      </c>
      <c r="E7" s="13" t="inlineStr">
        <is>
          <t>Ausgabe</t>
        </is>
      </c>
      <c r="G7" s="13" t="inlineStr">
        <is>
          <t>Bank</t>
        </is>
      </c>
    </row>
    <row r="8">
      <c r="A8" s="11" t="inlineStr">
        <is>
          <t>Sonstige Einnahmen</t>
        </is>
      </c>
      <c r="B8" s="11" t="inlineStr">
        <is>
          <t>Einnahme</t>
        </is>
      </c>
      <c r="G8" s="11" t="inlineStr">
        <is>
          <t>Karte</t>
        </is>
      </c>
    </row>
    <row r="9">
      <c r="A9" s="13" t="inlineStr">
        <is>
          <t>Miete</t>
        </is>
      </c>
      <c r="B9" s="13" t="inlineStr">
        <is>
          <t>Ausgabe</t>
        </is>
      </c>
    </row>
    <row r="10">
      <c r="A10" s="11" t="inlineStr">
        <is>
          <t>Material</t>
        </is>
      </c>
      <c r="B10" s="11" t="inlineStr">
        <is>
          <t>Ausgabe</t>
        </is>
      </c>
    </row>
    <row r="11">
      <c r="A11" s="13" t="inlineStr">
        <is>
          <t>Software</t>
        </is>
      </c>
      <c r="B11" s="13" t="inlineStr">
        <is>
          <t>Ausgabe</t>
        </is>
      </c>
    </row>
    <row r="12">
      <c r="A12" s="11" t="inlineStr">
        <is>
          <t>Nebenkosten</t>
        </is>
      </c>
      <c r="B12" s="11" t="inlineStr">
        <is>
          <t>Ausgabe</t>
        </is>
      </c>
    </row>
    <row r="13">
      <c r="A13" s="13" t="inlineStr">
        <is>
          <t>Reisen</t>
        </is>
      </c>
      <c r="B13" s="13" t="inlineStr">
        <is>
          <t>Ausgabe</t>
        </is>
      </c>
    </row>
    <row r="14">
      <c r="A14" s="11" t="inlineStr">
        <is>
          <t>Marketing</t>
        </is>
      </c>
      <c r="B14" s="11" t="inlineStr">
        <is>
          <t>Ausgabe</t>
        </is>
      </c>
    </row>
    <row r="15">
      <c r="A15" s="13" t="inlineStr">
        <is>
          <t>Bankgebühren</t>
        </is>
      </c>
      <c r="B15" s="13" t="inlineStr">
        <is>
          <t>Ausgabe</t>
        </is>
      </c>
    </row>
    <row r="16">
      <c r="A16" s="11" t="inlineStr">
        <is>
          <t>Versicherung</t>
        </is>
      </c>
      <c r="B16" s="11" t="inlineStr">
        <is>
          <t>Ausgabe</t>
        </is>
      </c>
    </row>
    <row r="17">
      <c r="A17" s="13" t="inlineStr">
        <is>
          <t>Sonstige Ausgabe</t>
        </is>
      </c>
      <c r="B17" s="13" t="inlineStr">
        <is>
          <t>Ausgabe</t>
        </is>
      </c>
    </row>
    <row r="18"/>
    <row r="19">
      <c r="A19" s="8" t="inlineStr">
        <is>
          <t>Jede Kategorie als Einnahme oder Ausgabe markieren — die Übersicht trennt danach.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