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tarbeitende" sheetId="1" state="visible" r:id="rId1"/>
    <sheet name="Protokoll" sheetId="2" state="visible" r:id="rId2"/>
    <sheet name="Wöchentlich" sheetId="3" state="visible" r:id="rId3"/>
    <sheet name="Li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#,##0.00 &quot;€&quot;"/>
    <numFmt numFmtId="168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Überstundenliste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Überstunden je Mitarbeitende</t>
        </is>
      </c>
    </row>
    <row r="4">
      <c r="A4" s="5" t="inlineStr">
        <is>
          <t>Stunden und Lohn kommen aus dem Protokoll. Nur genehmigte Zeilen zählen, offene stehen separat.</t>
        </is>
      </c>
    </row>
    <row r="5"/>
    <row r="6">
      <c r="A6" s="6" t="inlineStr">
        <is>
          <t>Genehmigte Stunden</t>
        </is>
      </c>
      <c r="B6" s="7">
        <f>SUM($D$10:$D$25)</f>
        <v/>
      </c>
      <c r="C6" s="6" t="inlineStr">
        <is>
          <t>Überstundenlohn</t>
        </is>
      </c>
      <c r="D6" s="8">
        <f>SUM($F$10:$F$25)</f>
        <v/>
      </c>
      <c r="E6" s="6" t="inlineStr">
        <is>
          <t>Offene Stunden</t>
        </is>
      </c>
      <c r="F6" s="7">
        <f>SUM($E$10:$E$25)</f>
        <v/>
      </c>
    </row>
    <row r="7"/>
    <row r="8"/>
    <row r="9" ht="20" customHeight="1">
      <c r="A9" s="9" t="inlineStr">
        <is>
          <t>Mitarbeiter/in</t>
        </is>
      </c>
      <c r="B9" s="9" t="inlineStr">
        <is>
          <t>Abteilung</t>
        </is>
      </c>
      <c r="C9" s="9" t="inlineStr">
        <is>
          <t>Stundensatz</t>
        </is>
      </c>
      <c r="D9" s="9" t="inlineStr">
        <is>
          <t>Genehmigte Stunden</t>
        </is>
      </c>
      <c r="E9" s="9" t="inlineStr">
        <is>
          <t>Offene Stunden</t>
        </is>
      </c>
      <c r="F9" s="9" t="inlineStr">
        <is>
          <t>Überstundenlohn</t>
        </is>
      </c>
      <c r="G9" s="9" t="inlineStr">
        <is>
          <t>Stundenkontingent</t>
        </is>
      </c>
      <c r="H9" s="9" t="inlineStr">
        <is>
          <t>% des Kontingents</t>
        </is>
      </c>
    </row>
    <row r="10">
      <c r="A10" s="10" t="inlineStr">
        <is>
          <t>Dana Reed</t>
        </is>
      </c>
      <c r="B10" s="10" t="inlineStr">
        <is>
          <t>Lager</t>
        </is>
      </c>
      <c r="C10" s="11" t="n">
        <v>24.5</v>
      </c>
      <c r="D10" s="12">
        <f>IF($A10="","",SUMIFS('Protokoll'!$E:$E,'Protokoll'!$C:$C,$A10,'Protokoll'!$J:$J,'Listen'!$D$4))</f>
        <v/>
      </c>
      <c r="E10" s="12">
        <f>IF($A10="","",SUMIFS('Protokoll'!$E:$E,'Protokoll'!$C:$C,$A10,'Protokoll'!$J:$J,'Listen'!$D$3))</f>
        <v/>
      </c>
      <c r="F10" s="11">
        <f>IF($A10="","",SUMIFS('Protokoll'!$I:$I,'Protokoll'!$C:$C,$A10,'Protokoll'!$J:$J,'Listen'!$D$4))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Lager</t>
        </is>
      </c>
      <c r="C11" s="16" t="n">
        <v>22</v>
      </c>
      <c r="D11" s="17">
        <f>IF($A11="","",SUMIFS('Protokoll'!$E:$E,'Protokoll'!$C:$C,$A11,'Protokoll'!$J:$J,'Listen'!$D$4))</f>
        <v/>
      </c>
      <c r="E11" s="17">
        <f>IF($A11="","",SUMIFS('Protokoll'!$E:$E,'Protokoll'!$C:$C,$A11,'Protokoll'!$J:$J,'Listen'!$D$3))</f>
        <v/>
      </c>
      <c r="F11" s="16">
        <f>IF($A11="","",SUMIFS('Protokoll'!$I:$I,'Protokoll'!$C:$C,$A11,'Protokoll'!$J:$J,'Listen'!$D$4))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Versand</t>
        </is>
      </c>
      <c r="C12" s="11" t="n">
        <v>26</v>
      </c>
      <c r="D12" s="12">
        <f>IF($A12="","",SUMIFS('Protokoll'!$E:$E,'Protokoll'!$C:$C,$A12,'Protokoll'!$J:$J,'Listen'!$D$4))</f>
        <v/>
      </c>
      <c r="E12" s="12">
        <f>IF($A12="","",SUMIFS('Protokoll'!$E:$E,'Protokoll'!$C:$C,$A12,'Protokoll'!$J:$J,'Listen'!$D$3))</f>
        <v/>
      </c>
      <c r="F12" s="11">
        <f>IF($A12="","",SUMIFS('Protokoll'!$I:$I,'Protokoll'!$C:$C,$A12,'Protokoll'!$J:$J,'Listen'!$D$4))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Support</t>
        </is>
      </c>
      <c r="C13" s="16" t="n">
        <v>21.5</v>
      </c>
      <c r="D13" s="17">
        <f>IF($A13="","",SUMIFS('Protokoll'!$E:$E,'Protokoll'!$C:$C,$A13,'Protokoll'!$J:$J,'Listen'!$D$4))</f>
        <v/>
      </c>
      <c r="E13" s="17">
        <f>IF($A13="","",SUMIFS('Protokoll'!$E:$E,'Protokoll'!$C:$C,$A13,'Protokoll'!$J:$J,'Listen'!$D$3))</f>
        <v/>
      </c>
      <c r="F13" s="16">
        <f>IF($A13="","",SUMIFS('Protokoll'!$I:$I,'Protokoll'!$C:$C,$A13,'Protokoll'!$J:$J,'Listen'!$D$4))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 t="n">
        <v>21.5</v>
      </c>
      <c r="D14" s="12">
        <f>IF($A14="","",SUMIFS('Protokoll'!$E:$E,'Protokoll'!$C:$C,$A14,'Protokoll'!$J:$J,'Listen'!$D$4))</f>
        <v/>
      </c>
      <c r="E14" s="12">
        <f>IF($A14="","",SUMIFS('Protokoll'!$E:$E,'Protokoll'!$C:$C,$A14,'Protokoll'!$J:$J,'Listen'!$D$3))</f>
        <v/>
      </c>
      <c r="F14" s="11">
        <f>IF($A14="","",SUMIFS('Protokoll'!$I:$I,'Protokoll'!$C:$C,$A14,'Protokoll'!$J:$J,'Listen'!$D$4))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Instandhaltung</t>
        </is>
      </c>
      <c r="C15" s="16" t="n">
        <v>28</v>
      </c>
      <c r="D15" s="17">
        <f>IF($A15="","",SUMIFS('Protokoll'!$E:$E,'Protokoll'!$C:$C,$A15,'Protokoll'!$J:$J,'Listen'!$D$4))</f>
        <v/>
      </c>
      <c r="E15" s="17">
        <f>IF($A15="","",SUMIFS('Protokoll'!$E:$E,'Protokoll'!$C:$C,$A15,'Protokoll'!$J:$J,'Listen'!$D$3))</f>
        <v/>
      </c>
      <c r="F15" s="16">
        <f>IF($A15="","",SUMIFS('Protokoll'!$I:$I,'Protokoll'!$C:$C,$A15,'Protokoll'!$J:$J,'Listen'!$D$4))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IF($A16="","",SUMIFS('Protokoll'!$E:$E,'Protokoll'!$C:$C,$A16,'Protokoll'!$J:$J,'Listen'!$D$4))</f>
        <v/>
      </c>
      <c r="E16" s="12">
        <f>IF($A16="","",SUMIFS('Protokoll'!$E:$E,'Protokoll'!$C:$C,$A16,'Protokoll'!$J:$J,'Listen'!$D$3))</f>
        <v/>
      </c>
      <c r="F16" s="11">
        <f>IF($A16="","",SUMIFS('Protokoll'!$I:$I,'Protokoll'!$C:$C,$A16,'Protokoll'!$J:$J,'Listen'!$D$4))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IF($A17="","",SUMIFS('Protokoll'!$E:$E,'Protokoll'!$C:$C,$A17,'Protokoll'!$J:$J,'Listen'!$D$4))</f>
        <v/>
      </c>
      <c r="E17" s="17">
        <f>IF($A17="","",SUMIFS('Protokoll'!$E:$E,'Protokoll'!$C:$C,$A17,'Protokoll'!$J:$J,'Listen'!$D$3))</f>
        <v/>
      </c>
      <c r="F17" s="16">
        <f>IF($A17="","",SUMIFS('Protokoll'!$I:$I,'Protokoll'!$C:$C,$A17,'Protokoll'!$J:$J,'Listen'!$D$4))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IF($A18="","",SUMIFS('Protokoll'!$E:$E,'Protokoll'!$C:$C,$A18,'Protokoll'!$J:$J,'Listen'!$D$4))</f>
        <v/>
      </c>
      <c r="E18" s="12">
        <f>IF($A18="","",SUMIFS('Protokoll'!$E:$E,'Protokoll'!$C:$C,$A18,'Protokoll'!$J:$J,'Listen'!$D$3))</f>
        <v/>
      </c>
      <c r="F18" s="11">
        <f>IF($A18="","",SUMIFS('Protokoll'!$I:$I,'Protokoll'!$C:$C,$A18,'Protokoll'!$J:$J,'Listen'!$D$4))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IF($A19="","",SUMIFS('Protokoll'!$E:$E,'Protokoll'!$C:$C,$A19,'Protokoll'!$J:$J,'Listen'!$D$4))</f>
        <v/>
      </c>
      <c r="E19" s="17">
        <f>IF($A19="","",SUMIFS('Protokoll'!$E:$E,'Protokoll'!$C:$C,$A19,'Protokoll'!$J:$J,'Listen'!$D$3))</f>
        <v/>
      </c>
      <c r="F19" s="16">
        <f>IF($A19="","",SUMIFS('Protokoll'!$I:$I,'Protokoll'!$C:$C,$A19,'Protokoll'!$J:$J,'Listen'!$D$4))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IF($A20="","",SUMIFS('Protokoll'!$E:$E,'Protokoll'!$C:$C,$A20,'Protokoll'!$J:$J,'Listen'!$D$4))</f>
        <v/>
      </c>
      <c r="E20" s="12">
        <f>IF($A20="","",SUMIFS('Protokoll'!$E:$E,'Protokoll'!$C:$C,$A20,'Protokoll'!$J:$J,'Listen'!$D$3))</f>
        <v/>
      </c>
      <c r="F20" s="11">
        <f>IF($A20="","",SUMIFS('Protokoll'!$I:$I,'Protokoll'!$C:$C,$A20,'Protokoll'!$J:$J,'Listen'!$D$4))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IF($A21="","",SUMIFS('Protokoll'!$E:$E,'Protokoll'!$C:$C,$A21,'Protokoll'!$J:$J,'Listen'!$D$4))</f>
        <v/>
      </c>
      <c r="E21" s="17">
        <f>IF($A21="","",SUMIFS('Protokoll'!$E:$E,'Protokoll'!$C:$C,$A21,'Protokoll'!$J:$J,'Listen'!$D$3))</f>
        <v/>
      </c>
      <c r="F21" s="16">
        <f>IF($A21="","",SUMIFS('Protokoll'!$I:$I,'Protokoll'!$C:$C,$A21,'Protokoll'!$J:$J,'Listen'!$D$4))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IF($A22="","",SUMIFS('Protokoll'!$E:$E,'Protokoll'!$C:$C,$A22,'Protokoll'!$J:$J,'Listen'!$D$4))</f>
        <v/>
      </c>
      <c r="E22" s="12">
        <f>IF($A22="","",SUMIFS('Protokoll'!$E:$E,'Protokoll'!$C:$C,$A22,'Protokoll'!$J:$J,'Listen'!$D$3))</f>
        <v/>
      </c>
      <c r="F22" s="11">
        <f>IF($A22="","",SUMIFS('Protokoll'!$I:$I,'Protokoll'!$C:$C,$A22,'Protokoll'!$J:$J,'Listen'!$D$4))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IF($A23="","",SUMIFS('Protokoll'!$E:$E,'Protokoll'!$C:$C,$A23,'Protokoll'!$J:$J,'Listen'!$D$4))</f>
        <v/>
      </c>
      <c r="E23" s="17">
        <f>IF($A23="","",SUMIFS('Protokoll'!$E:$E,'Protokoll'!$C:$C,$A23,'Protokoll'!$J:$J,'Listen'!$D$3))</f>
        <v/>
      </c>
      <c r="F23" s="16">
        <f>IF($A23="","",SUMIFS('Protokoll'!$I:$I,'Protokoll'!$C:$C,$A23,'Protokoll'!$J:$J,'Listen'!$D$4))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IF($A24="","",SUMIFS('Protokoll'!$E:$E,'Protokoll'!$C:$C,$A24,'Protokoll'!$J:$J,'Listen'!$D$4))</f>
        <v/>
      </c>
      <c r="E24" s="12">
        <f>IF($A24="","",SUMIFS('Protokoll'!$E:$E,'Protokoll'!$C:$C,$A24,'Protokoll'!$J:$J,'Listen'!$D$3))</f>
        <v/>
      </c>
      <c r="F24" s="11">
        <f>IF($A24="","",SUMIFS('Protokoll'!$I:$I,'Protokoll'!$C:$C,$A24,'Protokoll'!$J:$J,'Listen'!$D$4))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IF($A25="","",SUMIFS('Protokoll'!$E:$E,'Protokoll'!$C:$C,$A25,'Protokoll'!$J:$J,'Listen'!$D$4))</f>
        <v/>
      </c>
      <c r="E25" s="17">
        <f>IF($A25="","",SUMIFS('Protokoll'!$E:$E,'Protokoll'!$C:$C,$A25,'Protokoll'!$J:$J,'Listen'!$D$3))</f>
        <v/>
      </c>
      <c r="F25" s="16">
        <f>IF($A25="","",SUMIFS('Protokoll'!$I:$I,'Protokoll'!$C:$C,$A25,'Protokoll'!$J:$J,'Listen'!$D$4))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Überstundenliste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Überstundenprotokoll</t>
        </is>
      </c>
    </row>
    <row r="4">
      <c r="A4" s="5" t="inlineStr">
        <is>
          <t>Eine Zeile pro Überstundenblock. Lohn = Stunden x Stundensatz x Faktor der Zuschlagsart.</t>
        </is>
      </c>
    </row>
    <row r="5"/>
    <row r="6">
      <c r="A6" s="6" t="inlineStr">
        <is>
          <t>Einträge</t>
        </is>
      </c>
      <c r="B6" s="20">
        <f>COUNTA($A$10:$A$150)</f>
        <v/>
      </c>
      <c r="C6" s="6" t="inlineStr">
        <is>
          <t>Erfasste Stunden</t>
        </is>
      </c>
      <c r="D6" s="7">
        <f>SUM($E$10:$E$150)</f>
        <v/>
      </c>
      <c r="E6" s="6" t="inlineStr">
        <is>
          <t>Warten auf Freigabe</t>
        </is>
      </c>
      <c r="F6" s="20">
        <f>COUNTIF($J$10:$J$150,'Listen'!$D$3)</f>
        <v/>
      </c>
    </row>
    <row r="7"/>
    <row r="8"/>
    <row r="9" ht="20" customHeight="1">
      <c r="A9" s="9" t="inlineStr">
        <is>
          <t>Datum</t>
        </is>
      </c>
      <c r="B9" s="9" t="inlineStr">
        <is>
          <t>Woche ab</t>
        </is>
      </c>
      <c r="C9" s="9" t="inlineStr">
        <is>
          <t>Mitarbeiter/in</t>
        </is>
      </c>
      <c r="D9" s="9" t="inlineStr">
        <is>
          <t>Grund</t>
        </is>
      </c>
      <c r="E9" s="9" t="inlineStr">
        <is>
          <t>Stunden</t>
        </is>
      </c>
      <c r="F9" s="9" t="inlineStr">
        <is>
          <t>Zuschlagsart</t>
        </is>
      </c>
      <c r="G9" s="9" t="inlineStr">
        <is>
          <t>Faktor</t>
        </is>
      </c>
      <c r="H9" s="9" t="inlineStr">
        <is>
          <t>Stundensatz</t>
        </is>
      </c>
      <c r="I9" s="9" t="inlineStr">
        <is>
          <t>Lohn</t>
        </is>
      </c>
      <c r="J9" s="9" t="inlineStr">
        <is>
          <t>Status</t>
        </is>
      </c>
      <c r="K9" s="9" t="inlineStr">
        <is>
          <t>Genehmigt von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Auftragsspitze</t>
        </is>
      </c>
      <c r="E10" s="12" t="n">
        <v>2.5</v>
      </c>
      <c r="F10" s="10" t="inlineStr">
        <is>
          <t>Zuschlag 50 %</t>
        </is>
      </c>
      <c r="G10" s="22">
        <f>IF($F10="","",IFERROR(VLOOKUP($F10,'Listen'!$A$3:$B$8,2,FALSE),""))</f>
        <v/>
      </c>
      <c r="H10" s="11">
        <f>IF($C10="","",IFERROR(VLOOKUP($C10,'Mitarbeitende'!$A$10:$C$25,3,FALSE),""))</f>
        <v/>
      </c>
      <c r="I10" s="11">
        <f>IF(OR($E10="",$G10="",$H10=""),"",$E10*$G10*$H10)</f>
        <v/>
      </c>
      <c r="J10" s="10" t="inlineStr">
        <is>
          <t>Genehmigt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Auftragsspitze</t>
        </is>
      </c>
      <c r="E11" s="17" t="n">
        <v>2</v>
      </c>
      <c r="F11" s="15" t="inlineStr">
        <is>
          <t>Zuschlag 50 %</t>
        </is>
      </c>
      <c r="G11" s="24">
        <f>IF($F11="","",IFERROR(VLOOKUP($F11,'Listen'!$A$3:$B$8,2,FALSE),""))</f>
        <v/>
      </c>
      <c r="H11" s="16">
        <f>IF($C11="","",IFERROR(VLOOKUP($C11,'Mitarbeitende'!$A$10:$C$25,3,FALSE),""))</f>
        <v/>
      </c>
      <c r="I11" s="16">
        <f>IF(OR($E11="",$G11="",$H11=""),"",$E11*$G11*$H11)</f>
        <v/>
      </c>
      <c r="J11" s="15" t="inlineStr">
        <is>
          <t>Genehmigt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Termin</t>
        </is>
      </c>
      <c r="E12" s="12" t="n">
        <v>4</v>
      </c>
      <c r="F12" s="10" t="inlineStr">
        <is>
          <t>Zuschlag 50 %</t>
        </is>
      </c>
      <c r="G12" s="22">
        <f>IF($F12="","",IFERROR(VLOOKUP($F12,'Listen'!$A$3:$B$8,2,FALSE),""))</f>
        <v/>
      </c>
      <c r="H12" s="11">
        <f>IF($C12="","",IFERROR(VLOOKUP($C12,'Mitarbeitende'!$A$10:$C$25,3,FALSE),""))</f>
        <v/>
      </c>
      <c r="I12" s="11">
        <f>IF(OR($E12="",$G12="",$H12=""),"",$E12*$G12*$H12)</f>
        <v/>
      </c>
      <c r="J12" s="10" t="inlineStr">
        <is>
          <t>Genehmigt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Vertretung</t>
        </is>
      </c>
      <c r="E13" s="17" t="n">
        <v>3</v>
      </c>
      <c r="F13" s="15" t="inlineStr">
        <is>
          <t>Zuschlag 50 %</t>
        </is>
      </c>
      <c r="G13" s="24">
        <f>IF($F13="","",IFERROR(VLOOKUP($F13,'Listen'!$A$3:$B$8,2,FALSE),""))</f>
        <v/>
      </c>
      <c r="H13" s="16">
        <f>IF($C13="","",IFERROR(VLOOKUP($C13,'Mitarbeitende'!$A$10:$C$25,3,FALSE),""))</f>
        <v/>
      </c>
      <c r="I13" s="16">
        <f>IF(OR($E13="",$G13="",$H13=""),"",$E13*$G13*$H13)</f>
        <v/>
      </c>
      <c r="J13" s="15" t="inlineStr">
        <is>
          <t>Genehmigt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Notfall</t>
        </is>
      </c>
      <c r="E14" s="12" t="n">
        <v>5</v>
      </c>
      <c r="F14" s="10" t="inlineStr">
        <is>
          <t>Zuschlag 100 %</t>
        </is>
      </c>
      <c r="G14" s="22">
        <f>IF($F14="","",IFERROR(VLOOKUP($F14,'Listen'!$A$3:$B$8,2,FALSE),""))</f>
        <v/>
      </c>
      <c r="H14" s="11">
        <f>IF($C14="","",IFERROR(VLOOKUP($C14,'Mitarbeitende'!$A$10:$C$25,3,FALSE),""))</f>
        <v/>
      </c>
      <c r="I14" s="11">
        <f>IF(OR($E14="",$G14="",$H14=""),"",$E14*$G14*$H14)</f>
        <v/>
      </c>
      <c r="J14" s="10" t="inlineStr">
        <is>
          <t>Genehmigt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Auftragsspitze</t>
        </is>
      </c>
      <c r="E15" s="17" t="n">
        <v>3</v>
      </c>
      <c r="F15" s="15" t="inlineStr">
        <is>
          <t>Zuschlag 50 %</t>
        </is>
      </c>
      <c r="G15" s="24">
        <f>IF($F15="","",IFERROR(VLOOKUP($F15,'Listen'!$A$3:$B$8,2,FALSE),""))</f>
        <v/>
      </c>
      <c r="H15" s="16">
        <f>IF($C15="","",IFERROR(VLOOKUP($C15,'Mitarbeitende'!$A$10:$C$25,3,FALSE),""))</f>
        <v/>
      </c>
      <c r="I15" s="16">
        <f>IF(OR($E15="",$G15="",$H15=""),"",$E15*$G15*$H15)</f>
        <v/>
      </c>
      <c r="J15" s="15" t="inlineStr">
        <is>
          <t>Genehmigt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Vertretung</t>
        </is>
      </c>
      <c r="E16" s="12" t="n">
        <v>2</v>
      </c>
      <c r="F16" s="10" t="inlineStr">
        <is>
          <t>Zuschlag 50 %</t>
        </is>
      </c>
      <c r="G16" s="22">
        <f>IF($F16="","",IFERROR(VLOOKUP($F16,'Listen'!$A$3:$B$8,2,FALSE),""))</f>
        <v/>
      </c>
      <c r="H16" s="11">
        <f>IF($C16="","",IFERROR(VLOOKUP($C16,'Mitarbeitende'!$A$10:$C$25,3,FALSE),""))</f>
        <v/>
      </c>
      <c r="I16" s="11">
        <f>IF(OR($E16="",$G16="",$H16=""),"",$E16*$G16*$H16)</f>
        <v/>
      </c>
      <c r="J16" s="10" t="inlineStr">
        <is>
          <t>Abgelehnt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Termin</t>
        </is>
      </c>
      <c r="E17" s="17" t="n">
        <v>1.5</v>
      </c>
      <c r="F17" s="15" t="inlineStr">
        <is>
          <t>Ohne Zuschlag</t>
        </is>
      </c>
      <c r="G17" s="24">
        <f>IF($F17="","",IFERROR(VLOOKUP($F17,'Listen'!$A$3:$B$8,2,FALSE),""))</f>
        <v/>
      </c>
      <c r="H17" s="16">
        <f>IF($C17="","",IFERROR(VLOOKUP($C17,'Mitarbeitende'!$A$10:$C$25,3,FALSE),""))</f>
        <v/>
      </c>
      <c r="I17" s="16">
        <f>IF(OR($E17="",$G17="",$H17=""),"",$E17*$G17*$H17)</f>
        <v/>
      </c>
      <c r="J17" s="15" t="inlineStr">
        <is>
          <t>Genehmigt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Auftragsspitze</t>
        </is>
      </c>
      <c r="E18" s="12" t="n">
        <v>3.5</v>
      </c>
      <c r="F18" s="10" t="inlineStr">
        <is>
          <t>Zuschlag 50 %</t>
        </is>
      </c>
      <c r="G18" s="22">
        <f>IF($F18="","",IFERROR(VLOOKUP($F18,'Listen'!$A$3:$B$8,2,FALSE),""))</f>
        <v/>
      </c>
      <c r="H18" s="11">
        <f>IF($C18="","",IFERROR(VLOOKUP($C18,'Mitarbeitende'!$A$10:$C$25,3,FALSE),""))</f>
        <v/>
      </c>
      <c r="I18" s="11">
        <f>IF(OR($E18="",$G18="",$H18=""),"",$E18*$G18*$H18)</f>
        <v/>
      </c>
      <c r="J18" s="10" t="inlineStr">
        <is>
          <t>Genehmigt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Notfall</t>
        </is>
      </c>
      <c r="E19" s="17" t="n">
        <v>4</v>
      </c>
      <c r="F19" s="15" t="inlineStr">
        <is>
          <t>Zuschlag 100 %</t>
        </is>
      </c>
      <c r="G19" s="24">
        <f>IF($F19="","",IFERROR(VLOOKUP($F19,'Listen'!$A$3:$B$8,2,FALSE),""))</f>
        <v/>
      </c>
      <c r="H19" s="16">
        <f>IF($C19="","",IFERROR(VLOOKUP($C19,'Mitarbeitende'!$A$10:$C$25,3,FALSE),""))</f>
        <v/>
      </c>
      <c r="I19" s="16">
        <f>IF(OR($E19="",$G19="",$H19=""),"",$E19*$G19*$H19)</f>
        <v/>
      </c>
      <c r="J19" s="15" t="inlineStr">
        <is>
          <t>Genehmigt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Termin</t>
        </is>
      </c>
      <c r="E20" s="12" t="n">
        <v>2</v>
      </c>
      <c r="F20" s="10" t="inlineStr">
        <is>
          <t>Zuschlag 50 %</t>
        </is>
      </c>
      <c r="G20" s="22">
        <f>IF($F20="","",IFERROR(VLOOKUP($F20,'Listen'!$A$3:$B$8,2,FALSE),""))</f>
        <v/>
      </c>
      <c r="H20" s="11">
        <f>IF($C20="","",IFERROR(VLOOKUP($C20,'Mitarbeitende'!$A$10:$C$25,3,FALSE),""))</f>
        <v/>
      </c>
      <c r="I20" s="11">
        <f>IF(OR($E20="",$G20="",$H20=""),"",$E20*$G20*$H20)</f>
        <v/>
      </c>
      <c r="J20" s="10" t="inlineStr">
        <is>
          <t>Offen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Auftragsspitze</t>
        </is>
      </c>
      <c r="E21" s="17" t="n">
        <v>2.5</v>
      </c>
      <c r="F21" s="15" t="inlineStr">
        <is>
          <t>Zuschlag 50 %</t>
        </is>
      </c>
      <c r="G21" s="24">
        <f>IF($F21="","",IFERROR(VLOOKUP($F21,'Listen'!$A$3:$B$8,2,FALSE),""))</f>
        <v/>
      </c>
      <c r="H21" s="16">
        <f>IF($C21="","",IFERROR(VLOOKUP($C21,'Mitarbeitende'!$A$10:$C$25,3,FALSE),""))</f>
        <v/>
      </c>
      <c r="I21" s="16">
        <f>IF(OR($E21="",$G21="",$H21=""),"",$E21*$G21*$H21)</f>
        <v/>
      </c>
      <c r="J21" s="15" t="inlineStr">
        <is>
          <t>Offen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Vertretung</t>
        </is>
      </c>
      <c r="E22" s="12" t="n">
        <v>3</v>
      </c>
      <c r="F22" s="10" t="inlineStr">
        <is>
          <t>Zuschlag 50 %</t>
        </is>
      </c>
      <c r="G22" s="22">
        <f>IF($F22="","",IFERROR(VLOOKUP($F22,'Listen'!$A$3:$B$8,2,FALSE),""))</f>
        <v/>
      </c>
      <c r="H22" s="11">
        <f>IF($C22="","",IFERROR(VLOOKUP($C22,'Mitarbeitende'!$A$10:$C$25,3,FALSE),""))</f>
        <v/>
      </c>
      <c r="I22" s="11">
        <f>IF(OR($E22="",$G22="",$H22=""),"",$E22*$G22*$H22)</f>
        <v/>
      </c>
      <c r="J22" s="10" t="inlineStr">
        <is>
          <t>Offen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IF($F23="","",IFERROR(VLOOKUP($F23,'Listen'!$A$3:$B$8,2,FALSE),""))</f>
        <v/>
      </c>
      <c r="H23" s="11">
        <f>IF($C23="","",IFERROR(VLOOKUP($C23,'Mitarbeitende'!$A$10:$C$25,3,FALSE),""))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IF($F24="","",IFERROR(VLOOKUP($F24,'Listen'!$A$3:$B$8,2,FALSE),""))</f>
        <v/>
      </c>
      <c r="H24" s="16">
        <f>IF($C24="","",IFERROR(VLOOKUP($C24,'Mitarbeitende'!$A$10:$C$25,3,FALSE),""))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IF($F25="","",IFERROR(VLOOKUP($F25,'Listen'!$A$3:$B$8,2,FALSE),""))</f>
        <v/>
      </c>
      <c r="H25" s="11">
        <f>IF($C25="","",IFERROR(VLOOKUP($C25,'Mitarbeitende'!$A$10:$C$25,3,FALSE),""))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IF($F26="","",IFERROR(VLOOKUP($F26,'Listen'!$A$3:$B$8,2,FALSE),""))</f>
        <v/>
      </c>
      <c r="H26" s="16">
        <f>IF($C26="","",IFERROR(VLOOKUP($C26,'Mitarbeitende'!$A$10:$C$25,3,FALSE),""))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IF($F27="","",IFERROR(VLOOKUP($F27,'Listen'!$A$3:$B$8,2,FALSE),""))</f>
        <v/>
      </c>
      <c r="H27" s="11">
        <f>IF($C27="","",IFERROR(VLOOKUP($C27,'Mitarbeitende'!$A$10:$C$25,3,FALSE),""))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IF($F28="","",IFERROR(VLOOKUP($F28,'Listen'!$A$3:$B$8,2,FALSE),""))</f>
        <v/>
      </c>
      <c r="H28" s="16">
        <f>IF($C28="","",IFERROR(VLOOKUP($C28,'Mitarbeitende'!$A$10:$C$25,3,FALSE),""))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IF($F29="","",IFERROR(VLOOKUP($F29,'Listen'!$A$3:$B$8,2,FALSE),""))</f>
        <v/>
      </c>
      <c r="H29" s="11">
        <f>IF($C29="","",IFERROR(VLOOKUP($C29,'Mitarbeitende'!$A$10:$C$25,3,FALSE),""))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IF($F30="","",IFERROR(VLOOKUP($F30,'Listen'!$A$3:$B$8,2,FALSE),""))</f>
        <v/>
      </c>
      <c r="H30" s="16">
        <f>IF($C30="","",IFERROR(VLOOKUP($C30,'Mitarbeitende'!$A$10:$C$25,3,FALSE),""))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IF($F31="","",IFERROR(VLOOKUP($F31,'Listen'!$A$3:$B$8,2,FALSE),""))</f>
        <v/>
      </c>
      <c r="H31" s="11">
        <f>IF($C31="","",IFERROR(VLOOKUP($C31,'Mitarbeitende'!$A$10:$C$25,3,FALSE),""))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IF($F32="","",IFERROR(VLOOKUP($F32,'Listen'!$A$3:$B$8,2,FALSE),""))</f>
        <v/>
      </c>
      <c r="H32" s="16">
        <f>IF($C32="","",IFERROR(VLOOKUP($C32,'Mitarbeitende'!$A$10:$C$25,3,FALSE),""))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IF($F33="","",IFERROR(VLOOKUP($F33,'Listen'!$A$3:$B$8,2,FALSE),""))</f>
        <v/>
      </c>
      <c r="H33" s="11">
        <f>IF($C33="","",IFERROR(VLOOKUP($C33,'Mitarbeitende'!$A$10:$C$25,3,FALSE),""))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IF($F34="","",IFERROR(VLOOKUP($F34,'Listen'!$A$3:$B$8,2,FALSE),""))</f>
        <v/>
      </c>
      <c r="H34" s="16">
        <f>IF($C34="","",IFERROR(VLOOKUP($C34,'Mitarbeitende'!$A$10:$C$25,3,FALSE),""))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IF($F35="","",IFERROR(VLOOKUP($F35,'Listen'!$A$3:$B$8,2,FALSE),""))</f>
        <v/>
      </c>
      <c r="H35" s="11">
        <f>IF($C35="","",IFERROR(VLOOKUP($C35,'Mitarbeitende'!$A$10:$C$25,3,FALSE),""))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IF($F36="","",IFERROR(VLOOKUP($F36,'Listen'!$A$3:$B$8,2,FALSE),""))</f>
        <v/>
      </c>
      <c r="H36" s="16">
        <f>IF($C36="","",IFERROR(VLOOKUP($C36,'Mitarbeitende'!$A$10:$C$25,3,FALSE),""))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IF($F37="","",IFERROR(VLOOKUP($F37,'Listen'!$A$3:$B$8,2,FALSE),""))</f>
        <v/>
      </c>
      <c r="H37" s="11">
        <f>IF($C37="","",IFERROR(VLOOKUP($C37,'Mitarbeitende'!$A$10:$C$25,3,FALSE),""))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IF($F38="","",IFERROR(VLOOKUP($F38,'Listen'!$A$3:$B$8,2,FALSE),""))</f>
        <v/>
      </c>
      <c r="H38" s="16">
        <f>IF($C38="","",IFERROR(VLOOKUP($C38,'Mitarbeitende'!$A$10:$C$25,3,FALSE),""))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IF($F39="","",IFERROR(VLOOKUP($F39,'Listen'!$A$3:$B$8,2,FALSE),""))</f>
        <v/>
      </c>
      <c r="H39" s="11">
        <f>IF($C39="","",IFERROR(VLOOKUP($C39,'Mitarbeitende'!$A$10:$C$25,3,FALSE),""))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IF($F40="","",IFERROR(VLOOKUP($F40,'Listen'!$A$3:$B$8,2,FALSE),""))</f>
        <v/>
      </c>
      <c r="H40" s="16">
        <f>IF($C40="","",IFERROR(VLOOKUP($C40,'Mitarbeitende'!$A$10:$C$25,3,FALSE),""))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IF($F41="","",IFERROR(VLOOKUP($F41,'Listen'!$A$3:$B$8,2,FALSE),""))</f>
        <v/>
      </c>
      <c r="H41" s="11">
        <f>IF($C41="","",IFERROR(VLOOKUP($C41,'Mitarbeitende'!$A$10:$C$25,3,FALSE),""))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IF($F42="","",IFERROR(VLOOKUP($F42,'Listen'!$A$3:$B$8,2,FALSE),""))</f>
        <v/>
      </c>
      <c r="H42" s="16">
        <f>IF($C42="","",IFERROR(VLOOKUP($C42,'Mitarbeitende'!$A$10:$C$25,3,FALSE),""))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IF($F43="","",IFERROR(VLOOKUP($F43,'Listen'!$A$3:$B$8,2,FALSE),""))</f>
        <v/>
      </c>
      <c r="H43" s="11">
        <f>IF($C43="","",IFERROR(VLOOKUP($C43,'Mitarbeitende'!$A$10:$C$25,3,FALSE),""))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IF($F44="","",IFERROR(VLOOKUP($F44,'Listen'!$A$3:$B$8,2,FALSE),""))</f>
        <v/>
      </c>
      <c r="H44" s="16">
        <f>IF($C44="","",IFERROR(VLOOKUP($C44,'Mitarbeitende'!$A$10:$C$25,3,FALSE),""))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IF($F45="","",IFERROR(VLOOKUP($F45,'Listen'!$A$3:$B$8,2,FALSE),""))</f>
        <v/>
      </c>
      <c r="H45" s="11">
        <f>IF($C45="","",IFERROR(VLOOKUP($C45,'Mitarbeitende'!$A$10:$C$25,3,FALSE),""))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IF($F46="","",IFERROR(VLOOKUP($F46,'Listen'!$A$3:$B$8,2,FALSE),""))</f>
        <v/>
      </c>
      <c r="H46" s="16">
        <f>IF($C46="","",IFERROR(VLOOKUP($C46,'Mitarbeitende'!$A$10:$C$25,3,FALSE),""))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IF($F47="","",IFERROR(VLOOKUP($F47,'Listen'!$A$3:$B$8,2,FALSE),""))</f>
        <v/>
      </c>
      <c r="H47" s="11">
        <f>IF($C47="","",IFERROR(VLOOKUP($C47,'Mitarbeitende'!$A$10:$C$25,3,FALSE),""))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IF($F48="","",IFERROR(VLOOKUP($F48,'Listen'!$A$3:$B$8,2,FALSE),""))</f>
        <v/>
      </c>
      <c r="H48" s="16">
        <f>IF($C48="","",IFERROR(VLOOKUP($C48,'Mitarbeitende'!$A$10:$C$25,3,FALSE),""))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IF($F49="","",IFERROR(VLOOKUP($F49,'Listen'!$A$3:$B$8,2,FALSE),""))</f>
        <v/>
      </c>
      <c r="H49" s="11">
        <f>IF($C49="","",IFERROR(VLOOKUP($C49,'Mitarbeitende'!$A$10:$C$25,3,FALSE),""))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IF($F50="","",IFERROR(VLOOKUP($F50,'Listen'!$A$3:$B$8,2,FALSE),""))</f>
        <v/>
      </c>
      <c r="H50" s="16">
        <f>IF($C50="","",IFERROR(VLOOKUP($C50,'Mitarbeitende'!$A$10:$C$25,3,FALSE),""))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IF($F51="","",IFERROR(VLOOKUP($F51,'Listen'!$A$3:$B$8,2,FALSE),""))</f>
        <v/>
      </c>
      <c r="H51" s="11">
        <f>IF($C51="","",IFERROR(VLOOKUP($C51,'Mitarbeitende'!$A$10:$C$25,3,FALSE),""))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IF($F52="","",IFERROR(VLOOKUP($F52,'Listen'!$A$3:$B$8,2,FALSE),""))</f>
        <v/>
      </c>
      <c r="H52" s="16">
        <f>IF($C52="","",IFERROR(VLOOKUP($C52,'Mitarbeitende'!$A$10:$C$25,3,FALSE),""))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IF($F53="","",IFERROR(VLOOKUP($F53,'Listen'!$A$3:$B$8,2,FALSE),""))</f>
        <v/>
      </c>
      <c r="H53" s="11">
        <f>IF($C53="","",IFERROR(VLOOKUP($C53,'Mitarbeitende'!$A$10:$C$25,3,FALSE),""))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IF($F54="","",IFERROR(VLOOKUP($F54,'Listen'!$A$3:$B$8,2,FALSE),""))</f>
        <v/>
      </c>
      <c r="H54" s="16">
        <f>IF($C54="","",IFERROR(VLOOKUP($C54,'Mitarbeitende'!$A$10:$C$25,3,FALSE),""))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IF($F55="","",IFERROR(VLOOKUP($F55,'Listen'!$A$3:$B$8,2,FALSE),""))</f>
        <v/>
      </c>
      <c r="H55" s="11">
        <f>IF($C55="","",IFERROR(VLOOKUP($C55,'Mitarbeitende'!$A$10:$C$25,3,FALSE),""))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IF($F56="","",IFERROR(VLOOKUP($F56,'Listen'!$A$3:$B$8,2,FALSE),""))</f>
        <v/>
      </c>
      <c r="H56" s="16">
        <f>IF($C56="","",IFERROR(VLOOKUP($C56,'Mitarbeitende'!$A$10:$C$25,3,FALSE),""))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IF($F57="","",IFERROR(VLOOKUP($F57,'Listen'!$A$3:$B$8,2,FALSE),""))</f>
        <v/>
      </c>
      <c r="H57" s="11">
        <f>IF($C57="","",IFERROR(VLOOKUP($C57,'Mitarbeitende'!$A$10:$C$25,3,FALSE),""))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IF($F58="","",IFERROR(VLOOKUP($F58,'Listen'!$A$3:$B$8,2,FALSE),""))</f>
        <v/>
      </c>
      <c r="H58" s="16">
        <f>IF($C58="","",IFERROR(VLOOKUP($C58,'Mitarbeitende'!$A$10:$C$25,3,FALSE),""))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IF($F59="","",IFERROR(VLOOKUP($F59,'Listen'!$A$3:$B$8,2,FALSE),""))</f>
        <v/>
      </c>
      <c r="H59" s="11">
        <f>IF($C59="","",IFERROR(VLOOKUP($C59,'Mitarbeitende'!$A$10:$C$25,3,FALSE),""))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IF($F60="","",IFERROR(VLOOKUP($F60,'Listen'!$A$3:$B$8,2,FALSE),""))</f>
        <v/>
      </c>
      <c r="H60" s="16">
        <f>IF($C60="","",IFERROR(VLOOKUP($C60,'Mitarbeitende'!$A$10:$C$25,3,FALSE),""))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IF($F61="","",IFERROR(VLOOKUP($F61,'Listen'!$A$3:$B$8,2,FALSE),""))</f>
        <v/>
      </c>
      <c r="H61" s="11">
        <f>IF($C61="","",IFERROR(VLOOKUP($C61,'Mitarbeitende'!$A$10:$C$25,3,FALSE),""))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IF($F62="","",IFERROR(VLOOKUP($F62,'Listen'!$A$3:$B$8,2,FALSE),""))</f>
        <v/>
      </c>
      <c r="H62" s="16">
        <f>IF($C62="","",IFERROR(VLOOKUP($C62,'Mitarbeitende'!$A$10:$C$25,3,FALSE),""))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IF($F63="","",IFERROR(VLOOKUP($F63,'Listen'!$A$3:$B$8,2,FALSE),""))</f>
        <v/>
      </c>
      <c r="H63" s="11">
        <f>IF($C63="","",IFERROR(VLOOKUP($C63,'Mitarbeitende'!$A$10:$C$25,3,FALSE),""))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IF($F64="","",IFERROR(VLOOKUP($F64,'Listen'!$A$3:$B$8,2,FALSE),""))</f>
        <v/>
      </c>
      <c r="H64" s="16">
        <f>IF($C64="","",IFERROR(VLOOKUP($C64,'Mitarbeitende'!$A$10:$C$25,3,FALSE),""))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IF($F65="","",IFERROR(VLOOKUP($F65,'Listen'!$A$3:$B$8,2,FALSE),""))</f>
        <v/>
      </c>
      <c r="H65" s="11">
        <f>IF($C65="","",IFERROR(VLOOKUP($C65,'Mitarbeitende'!$A$10:$C$25,3,FALSE),""))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IF($F66="","",IFERROR(VLOOKUP($F66,'Listen'!$A$3:$B$8,2,FALSE),""))</f>
        <v/>
      </c>
      <c r="H66" s="16">
        <f>IF($C66="","",IFERROR(VLOOKUP($C66,'Mitarbeitende'!$A$10:$C$25,3,FALSE),""))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IF($F67="","",IFERROR(VLOOKUP($F67,'Listen'!$A$3:$B$8,2,FALSE),""))</f>
        <v/>
      </c>
      <c r="H67" s="11">
        <f>IF($C67="","",IFERROR(VLOOKUP($C67,'Mitarbeitende'!$A$10:$C$25,3,FALSE),""))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IF($F68="","",IFERROR(VLOOKUP($F68,'Listen'!$A$3:$B$8,2,FALSE),""))</f>
        <v/>
      </c>
      <c r="H68" s="16">
        <f>IF($C68="","",IFERROR(VLOOKUP($C68,'Mitarbeitende'!$A$10:$C$25,3,FALSE),""))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IF($F69="","",IFERROR(VLOOKUP($F69,'Listen'!$A$3:$B$8,2,FALSE),""))</f>
        <v/>
      </c>
      <c r="H69" s="11">
        <f>IF($C69="","",IFERROR(VLOOKUP($C69,'Mitarbeitende'!$A$10:$C$25,3,FALSE),""))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IF($F70="","",IFERROR(VLOOKUP($F70,'Listen'!$A$3:$B$8,2,FALSE),""))</f>
        <v/>
      </c>
      <c r="H70" s="16">
        <f>IF($C70="","",IFERROR(VLOOKUP($C70,'Mitarbeitende'!$A$10:$C$25,3,FALSE),""))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IF($F71="","",IFERROR(VLOOKUP($F71,'Listen'!$A$3:$B$8,2,FALSE),""))</f>
        <v/>
      </c>
      <c r="H71" s="11">
        <f>IF($C71="","",IFERROR(VLOOKUP($C71,'Mitarbeitende'!$A$10:$C$25,3,FALSE),""))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IF($F72="","",IFERROR(VLOOKUP($F72,'Listen'!$A$3:$B$8,2,FALSE),""))</f>
        <v/>
      </c>
      <c r="H72" s="16">
        <f>IF($C72="","",IFERROR(VLOOKUP($C72,'Mitarbeitende'!$A$10:$C$25,3,FALSE),""))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IF($F73="","",IFERROR(VLOOKUP($F73,'Listen'!$A$3:$B$8,2,FALSE),""))</f>
        <v/>
      </c>
      <c r="H73" s="11">
        <f>IF($C73="","",IFERROR(VLOOKUP($C73,'Mitarbeitende'!$A$10:$C$25,3,FALSE),""))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IF($F74="","",IFERROR(VLOOKUP($F74,'Listen'!$A$3:$B$8,2,FALSE),""))</f>
        <v/>
      </c>
      <c r="H74" s="16">
        <f>IF($C74="","",IFERROR(VLOOKUP($C74,'Mitarbeitende'!$A$10:$C$25,3,FALSE),""))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IF($F75="","",IFERROR(VLOOKUP($F75,'Listen'!$A$3:$B$8,2,FALSE),""))</f>
        <v/>
      </c>
      <c r="H75" s="11">
        <f>IF($C75="","",IFERROR(VLOOKUP($C75,'Mitarbeitende'!$A$10:$C$25,3,FALSE),""))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IF($F76="","",IFERROR(VLOOKUP($F76,'Listen'!$A$3:$B$8,2,FALSE),""))</f>
        <v/>
      </c>
      <c r="H76" s="16">
        <f>IF($C76="","",IFERROR(VLOOKUP($C76,'Mitarbeitende'!$A$10:$C$25,3,FALSE),""))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IF($F77="","",IFERROR(VLOOKUP($F77,'Listen'!$A$3:$B$8,2,FALSE),""))</f>
        <v/>
      </c>
      <c r="H77" s="11">
        <f>IF($C77="","",IFERROR(VLOOKUP($C77,'Mitarbeitende'!$A$10:$C$25,3,FALSE),""))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IF($F78="","",IFERROR(VLOOKUP($F78,'Listen'!$A$3:$B$8,2,FALSE),""))</f>
        <v/>
      </c>
      <c r="H78" s="16">
        <f>IF($C78="","",IFERROR(VLOOKUP($C78,'Mitarbeitende'!$A$10:$C$25,3,FALSE),""))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IF($F79="","",IFERROR(VLOOKUP($F79,'Listen'!$A$3:$B$8,2,FALSE),""))</f>
        <v/>
      </c>
      <c r="H79" s="11">
        <f>IF($C79="","",IFERROR(VLOOKUP($C79,'Mitarbeitende'!$A$10:$C$25,3,FALSE),""))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IF($F80="","",IFERROR(VLOOKUP($F80,'Listen'!$A$3:$B$8,2,FALSE),""))</f>
        <v/>
      </c>
      <c r="H80" s="16">
        <f>IF($C80="","",IFERROR(VLOOKUP($C80,'Mitarbeitende'!$A$10:$C$25,3,FALSE),""))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IF($F81="","",IFERROR(VLOOKUP($F81,'Listen'!$A$3:$B$8,2,FALSE),""))</f>
        <v/>
      </c>
      <c r="H81" s="11">
        <f>IF($C81="","",IFERROR(VLOOKUP($C81,'Mitarbeitende'!$A$10:$C$25,3,FALSE),""))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IF($F82="","",IFERROR(VLOOKUP($F82,'Listen'!$A$3:$B$8,2,FALSE),""))</f>
        <v/>
      </c>
      <c r="H82" s="16">
        <f>IF($C82="","",IFERROR(VLOOKUP($C82,'Mitarbeitende'!$A$10:$C$25,3,FALSE),""))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IF($F83="","",IFERROR(VLOOKUP($F83,'Listen'!$A$3:$B$8,2,FALSE),""))</f>
        <v/>
      </c>
      <c r="H83" s="11">
        <f>IF($C83="","",IFERROR(VLOOKUP($C83,'Mitarbeitende'!$A$10:$C$25,3,FALSE),""))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IF($F84="","",IFERROR(VLOOKUP($F84,'Listen'!$A$3:$B$8,2,FALSE),""))</f>
        <v/>
      </c>
      <c r="H84" s="16">
        <f>IF($C84="","",IFERROR(VLOOKUP($C84,'Mitarbeitende'!$A$10:$C$25,3,FALSE),""))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IF($F85="","",IFERROR(VLOOKUP($F85,'Listen'!$A$3:$B$8,2,FALSE),""))</f>
        <v/>
      </c>
      <c r="H85" s="11">
        <f>IF($C85="","",IFERROR(VLOOKUP($C85,'Mitarbeitende'!$A$10:$C$25,3,FALSE),""))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IF($F86="","",IFERROR(VLOOKUP($F86,'Listen'!$A$3:$B$8,2,FALSE),""))</f>
        <v/>
      </c>
      <c r="H86" s="16">
        <f>IF($C86="","",IFERROR(VLOOKUP($C86,'Mitarbeitende'!$A$10:$C$25,3,FALSE),""))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IF($F87="","",IFERROR(VLOOKUP($F87,'Listen'!$A$3:$B$8,2,FALSE),""))</f>
        <v/>
      </c>
      <c r="H87" s="11">
        <f>IF($C87="","",IFERROR(VLOOKUP($C87,'Mitarbeitende'!$A$10:$C$25,3,FALSE),""))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IF($F88="","",IFERROR(VLOOKUP($F88,'Listen'!$A$3:$B$8,2,FALSE),""))</f>
        <v/>
      </c>
      <c r="H88" s="16">
        <f>IF($C88="","",IFERROR(VLOOKUP($C88,'Mitarbeitende'!$A$10:$C$25,3,FALSE),""))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IF($F89="","",IFERROR(VLOOKUP($F89,'Listen'!$A$3:$B$8,2,FALSE),""))</f>
        <v/>
      </c>
      <c r="H89" s="11">
        <f>IF($C89="","",IFERROR(VLOOKUP($C89,'Mitarbeitende'!$A$10:$C$25,3,FALSE),""))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IF($F90="","",IFERROR(VLOOKUP($F90,'Listen'!$A$3:$B$8,2,FALSE),""))</f>
        <v/>
      </c>
      <c r="H90" s="16">
        <f>IF($C90="","",IFERROR(VLOOKUP($C90,'Mitarbeitende'!$A$10:$C$25,3,FALSE),""))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IF($F91="","",IFERROR(VLOOKUP($F91,'Listen'!$A$3:$B$8,2,FALSE),""))</f>
        <v/>
      </c>
      <c r="H91" s="11">
        <f>IF($C91="","",IFERROR(VLOOKUP($C91,'Mitarbeitende'!$A$10:$C$25,3,FALSE),""))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IF($F92="","",IFERROR(VLOOKUP($F92,'Listen'!$A$3:$B$8,2,FALSE),""))</f>
        <v/>
      </c>
      <c r="H92" s="16">
        <f>IF($C92="","",IFERROR(VLOOKUP($C92,'Mitarbeitende'!$A$10:$C$25,3,FALSE),""))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IF($F93="","",IFERROR(VLOOKUP($F93,'Listen'!$A$3:$B$8,2,FALSE),""))</f>
        <v/>
      </c>
      <c r="H93" s="11">
        <f>IF($C93="","",IFERROR(VLOOKUP($C93,'Mitarbeitende'!$A$10:$C$25,3,FALSE),""))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IF($F94="","",IFERROR(VLOOKUP($F94,'Listen'!$A$3:$B$8,2,FALSE),""))</f>
        <v/>
      </c>
      <c r="H94" s="16">
        <f>IF($C94="","",IFERROR(VLOOKUP($C94,'Mitarbeitende'!$A$10:$C$25,3,FALSE),""))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IF($F95="","",IFERROR(VLOOKUP($F95,'Listen'!$A$3:$B$8,2,FALSE),""))</f>
        <v/>
      </c>
      <c r="H95" s="11">
        <f>IF($C95="","",IFERROR(VLOOKUP($C95,'Mitarbeitende'!$A$10:$C$25,3,FALSE),""))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IF($F96="","",IFERROR(VLOOKUP($F96,'Listen'!$A$3:$B$8,2,FALSE),""))</f>
        <v/>
      </c>
      <c r="H96" s="16">
        <f>IF($C96="","",IFERROR(VLOOKUP($C96,'Mitarbeitende'!$A$10:$C$25,3,FALSE),""))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IF($F97="","",IFERROR(VLOOKUP($F97,'Listen'!$A$3:$B$8,2,FALSE),""))</f>
        <v/>
      </c>
      <c r="H97" s="11">
        <f>IF($C97="","",IFERROR(VLOOKUP($C97,'Mitarbeitende'!$A$10:$C$25,3,FALSE),""))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IF($F98="","",IFERROR(VLOOKUP($F98,'Listen'!$A$3:$B$8,2,FALSE),""))</f>
        <v/>
      </c>
      <c r="H98" s="16">
        <f>IF($C98="","",IFERROR(VLOOKUP($C98,'Mitarbeitende'!$A$10:$C$25,3,FALSE),""))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IF($F99="","",IFERROR(VLOOKUP($F99,'Listen'!$A$3:$B$8,2,FALSE),""))</f>
        <v/>
      </c>
      <c r="H99" s="11">
        <f>IF($C99="","",IFERROR(VLOOKUP($C99,'Mitarbeitende'!$A$10:$C$25,3,FALSE),""))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IF($F100="","",IFERROR(VLOOKUP($F100,'Listen'!$A$3:$B$8,2,FALSE),""))</f>
        <v/>
      </c>
      <c r="H100" s="16">
        <f>IF($C100="","",IFERROR(VLOOKUP($C100,'Mitarbeitende'!$A$10:$C$25,3,FALSE),""))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IF($F101="","",IFERROR(VLOOKUP($F101,'Listen'!$A$3:$B$8,2,FALSE),""))</f>
        <v/>
      </c>
      <c r="H101" s="11">
        <f>IF($C101="","",IFERROR(VLOOKUP($C101,'Mitarbeitende'!$A$10:$C$25,3,FALSE),""))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IF($F102="","",IFERROR(VLOOKUP($F102,'Listen'!$A$3:$B$8,2,FALSE),""))</f>
        <v/>
      </c>
      <c r="H102" s="16">
        <f>IF($C102="","",IFERROR(VLOOKUP($C102,'Mitarbeitende'!$A$10:$C$25,3,FALSE),""))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IF($F103="","",IFERROR(VLOOKUP($F103,'Listen'!$A$3:$B$8,2,FALSE),""))</f>
        <v/>
      </c>
      <c r="H103" s="11">
        <f>IF($C103="","",IFERROR(VLOOKUP($C103,'Mitarbeitende'!$A$10:$C$25,3,FALSE),""))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IF($F104="","",IFERROR(VLOOKUP($F104,'Listen'!$A$3:$B$8,2,FALSE),""))</f>
        <v/>
      </c>
      <c r="H104" s="16">
        <f>IF($C104="","",IFERROR(VLOOKUP($C104,'Mitarbeitende'!$A$10:$C$25,3,FALSE),""))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IF($F105="","",IFERROR(VLOOKUP($F105,'Listen'!$A$3:$B$8,2,FALSE),""))</f>
        <v/>
      </c>
      <c r="H105" s="11">
        <f>IF($C105="","",IFERROR(VLOOKUP($C105,'Mitarbeitende'!$A$10:$C$25,3,FALSE),""))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IF($F106="","",IFERROR(VLOOKUP($F106,'Listen'!$A$3:$B$8,2,FALSE),""))</f>
        <v/>
      </c>
      <c r="H106" s="16">
        <f>IF($C106="","",IFERROR(VLOOKUP($C106,'Mitarbeitende'!$A$10:$C$25,3,FALSE),""))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IF($F107="","",IFERROR(VLOOKUP($F107,'Listen'!$A$3:$B$8,2,FALSE),""))</f>
        <v/>
      </c>
      <c r="H107" s="11">
        <f>IF($C107="","",IFERROR(VLOOKUP($C107,'Mitarbeitende'!$A$10:$C$25,3,FALSE),""))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IF($F108="","",IFERROR(VLOOKUP($F108,'Listen'!$A$3:$B$8,2,FALSE),""))</f>
        <v/>
      </c>
      <c r="H108" s="16">
        <f>IF($C108="","",IFERROR(VLOOKUP($C108,'Mitarbeitende'!$A$10:$C$25,3,FALSE),""))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IF($F109="","",IFERROR(VLOOKUP($F109,'Listen'!$A$3:$B$8,2,FALSE),""))</f>
        <v/>
      </c>
      <c r="H109" s="11">
        <f>IF($C109="","",IFERROR(VLOOKUP($C109,'Mitarbeitende'!$A$10:$C$25,3,FALSE),""))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IF($F110="","",IFERROR(VLOOKUP($F110,'Listen'!$A$3:$B$8,2,FALSE),""))</f>
        <v/>
      </c>
      <c r="H110" s="16">
        <f>IF($C110="","",IFERROR(VLOOKUP($C110,'Mitarbeitende'!$A$10:$C$25,3,FALSE),""))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IF($F111="","",IFERROR(VLOOKUP($F111,'Listen'!$A$3:$B$8,2,FALSE),""))</f>
        <v/>
      </c>
      <c r="H111" s="11">
        <f>IF($C111="","",IFERROR(VLOOKUP($C111,'Mitarbeitende'!$A$10:$C$25,3,FALSE),""))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IF($F112="","",IFERROR(VLOOKUP($F112,'Listen'!$A$3:$B$8,2,FALSE),""))</f>
        <v/>
      </c>
      <c r="H112" s="16">
        <f>IF($C112="","",IFERROR(VLOOKUP($C112,'Mitarbeitende'!$A$10:$C$25,3,FALSE),""))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IF($F113="","",IFERROR(VLOOKUP($F113,'Listen'!$A$3:$B$8,2,FALSE),""))</f>
        <v/>
      </c>
      <c r="H113" s="11">
        <f>IF($C113="","",IFERROR(VLOOKUP($C113,'Mitarbeitende'!$A$10:$C$25,3,FALSE),""))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IF($F114="","",IFERROR(VLOOKUP($F114,'Listen'!$A$3:$B$8,2,FALSE),""))</f>
        <v/>
      </c>
      <c r="H114" s="16">
        <f>IF($C114="","",IFERROR(VLOOKUP($C114,'Mitarbeitende'!$A$10:$C$25,3,FALSE),""))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IF($F115="","",IFERROR(VLOOKUP($F115,'Listen'!$A$3:$B$8,2,FALSE),""))</f>
        <v/>
      </c>
      <c r="H115" s="11">
        <f>IF($C115="","",IFERROR(VLOOKUP($C115,'Mitarbeitende'!$A$10:$C$25,3,FALSE),""))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IF($F116="","",IFERROR(VLOOKUP($F116,'Listen'!$A$3:$B$8,2,FALSE),""))</f>
        <v/>
      </c>
      <c r="H116" s="16">
        <f>IF($C116="","",IFERROR(VLOOKUP($C116,'Mitarbeitende'!$A$10:$C$25,3,FALSE),""))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IF($F117="","",IFERROR(VLOOKUP($F117,'Listen'!$A$3:$B$8,2,FALSE),""))</f>
        <v/>
      </c>
      <c r="H117" s="11">
        <f>IF($C117="","",IFERROR(VLOOKUP($C117,'Mitarbeitende'!$A$10:$C$25,3,FALSE),""))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IF($F118="","",IFERROR(VLOOKUP($F118,'Listen'!$A$3:$B$8,2,FALSE),""))</f>
        <v/>
      </c>
      <c r="H118" s="16">
        <f>IF($C118="","",IFERROR(VLOOKUP($C118,'Mitarbeitende'!$A$10:$C$25,3,FALSE),""))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IF($F119="","",IFERROR(VLOOKUP($F119,'Listen'!$A$3:$B$8,2,FALSE),""))</f>
        <v/>
      </c>
      <c r="H119" s="11">
        <f>IF($C119="","",IFERROR(VLOOKUP($C119,'Mitarbeitende'!$A$10:$C$25,3,FALSE),""))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IF($F120="","",IFERROR(VLOOKUP($F120,'Listen'!$A$3:$B$8,2,FALSE),""))</f>
        <v/>
      </c>
      <c r="H120" s="16">
        <f>IF($C120="","",IFERROR(VLOOKUP($C120,'Mitarbeitende'!$A$10:$C$25,3,FALSE),""))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IF($F121="","",IFERROR(VLOOKUP($F121,'Listen'!$A$3:$B$8,2,FALSE),""))</f>
        <v/>
      </c>
      <c r="H121" s="11">
        <f>IF($C121="","",IFERROR(VLOOKUP($C121,'Mitarbeitende'!$A$10:$C$25,3,FALSE),""))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IF($F122="","",IFERROR(VLOOKUP($F122,'Listen'!$A$3:$B$8,2,FALSE),""))</f>
        <v/>
      </c>
      <c r="H122" s="16">
        <f>IF($C122="","",IFERROR(VLOOKUP($C122,'Mitarbeitende'!$A$10:$C$25,3,FALSE),""))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IF($F123="","",IFERROR(VLOOKUP($F123,'Listen'!$A$3:$B$8,2,FALSE),""))</f>
        <v/>
      </c>
      <c r="H123" s="11">
        <f>IF($C123="","",IFERROR(VLOOKUP($C123,'Mitarbeitende'!$A$10:$C$25,3,FALSE),""))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IF($F124="","",IFERROR(VLOOKUP($F124,'Listen'!$A$3:$B$8,2,FALSE),""))</f>
        <v/>
      </c>
      <c r="H124" s="16">
        <f>IF($C124="","",IFERROR(VLOOKUP($C124,'Mitarbeitende'!$A$10:$C$25,3,FALSE),""))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IF($F125="","",IFERROR(VLOOKUP($F125,'Listen'!$A$3:$B$8,2,FALSE),""))</f>
        <v/>
      </c>
      <c r="H125" s="11">
        <f>IF($C125="","",IFERROR(VLOOKUP($C125,'Mitarbeitende'!$A$10:$C$25,3,FALSE),""))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IF($F126="","",IFERROR(VLOOKUP($F126,'Listen'!$A$3:$B$8,2,FALSE),""))</f>
        <v/>
      </c>
      <c r="H126" s="16">
        <f>IF($C126="","",IFERROR(VLOOKUP($C126,'Mitarbeitende'!$A$10:$C$25,3,FALSE),""))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IF($F127="","",IFERROR(VLOOKUP($F127,'Listen'!$A$3:$B$8,2,FALSE),""))</f>
        <v/>
      </c>
      <c r="H127" s="11">
        <f>IF($C127="","",IFERROR(VLOOKUP($C127,'Mitarbeitende'!$A$10:$C$25,3,FALSE),""))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IF($F128="","",IFERROR(VLOOKUP($F128,'Listen'!$A$3:$B$8,2,FALSE),""))</f>
        <v/>
      </c>
      <c r="H128" s="16">
        <f>IF($C128="","",IFERROR(VLOOKUP($C128,'Mitarbeitende'!$A$10:$C$25,3,FALSE),""))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IF($F129="","",IFERROR(VLOOKUP($F129,'Listen'!$A$3:$B$8,2,FALSE),""))</f>
        <v/>
      </c>
      <c r="H129" s="11">
        <f>IF($C129="","",IFERROR(VLOOKUP($C129,'Mitarbeitende'!$A$10:$C$25,3,FALSE),""))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IF($F130="","",IFERROR(VLOOKUP($F130,'Listen'!$A$3:$B$8,2,FALSE),""))</f>
        <v/>
      </c>
      <c r="H130" s="16">
        <f>IF($C130="","",IFERROR(VLOOKUP($C130,'Mitarbeitende'!$A$10:$C$25,3,FALSE),""))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IF($F131="","",IFERROR(VLOOKUP($F131,'Listen'!$A$3:$B$8,2,FALSE),""))</f>
        <v/>
      </c>
      <c r="H131" s="11">
        <f>IF($C131="","",IFERROR(VLOOKUP($C131,'Mitarbeitende'!$A$10:$C$25,3,FALSE),""))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IF($F132="","",IFERROR(VLOOKUP($F132,'Listen'!$A$3:$B$8,2,FALSE),""))</f>
        <v/>
      </c>
      <c r="H132" s="16">
        <f>IF($C132="","",IFERROR(VLOOKUP($C132,'Mitarbeitende'!$A$10:$C$25,3,FALSE),""))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IF($F133="","",IFERROR(VLOOKUP($F133,'Listen'!$A$3:$B$8,2,FALSE),""))</f>
        <v/>
      </c>
      <c r="H133" s="11">
        <f>IF($C133="","",IFERROR(VLOOKUP($C133,'Mitarbeitende'!$A$10:$C$25,3,FALSE),""))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IF($F134="","",IFERROR(VLOOKUP($F134,'Listen'!$A$3:$B$8,2,FALSE),""))</f>
        <v/>
      </c>
      <c r="H134" s="16">
        <f>IF($C134="","",IFERROR(VLOOKUP($C134,'Mitarbeitende'!$A$10:$C$25,3,FALSE),""))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IF($F135="","",IFERROR(VLOOKUP($F135,'Listen'!$A$3:$B$8,2,FALSE),""))</f>
        <v/>
      </c>
      <c r="H135" s="11">
        <f>IF($C135="","",IFERROR(VLOOKUP($C135,'Mitarbeitende'!$A$10:$C$25,3,FALSE),""))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IF($F136="","",IFERROR(VLOOKUP($F136,'Listen'!$A$3:$B$8,2,FALSE),""))</f>
        <v/>
      </c>
      <c r="H136" s="16">
        <f>IF($C136="","",IFERROR(VLOOKUP($C136,'Mitarbeitende'!$A$10:$C$25,3,FALSE),""))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IF($F137="","",IFERROR(VLOOKUP($F137,'Listen'!$A$3:$B$8,2,FALSE),""))</f>
        <v/>
      </c>
      <c r="H137" s="11">
        <f>IF($C137="","",IFERROR(VLOOKUP($C137,'Mitarbeitende'!$A$10:$C$25,3,FALSE),""))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IF($F138="","",IFERROR(VLOOKUP($F138,'Listen'!$A$3:$B$8,2,FALSE),""))</f>
        <v/>
      </c>
      <c r="H138" s="16">
        <f>IF($C138="","",IFERROR(VLOOKUP($C138,'Mitarbeitende'!$A$10:$C$25,3,FALSE),""))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IF($F139="","",IFERROR(VLOOKUP($F139,'Listen'!$A$3:$B$8,2,FALSE),""))</f>
        <v/>
      </c>
      <c r="H139" s="11">
        <f>IF($C139="","",IFERROR(VLOOKUP($C139,'Mitarbeitende'!$A$10:$C$25,3,FALSE),""))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IF($F140="","",IFERROR(VLOOKUP($F140,'Listen'!$A$3:$B$8,2,FALSE),""))</f>
        <v/>
      </c>
      <c r="H140" s="16">
        <f>IF($C140="","",IFERROR(VLOOKUP($C140,'Mitarbeitende'!$A$10:$C$25,3,FALSE),""))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IF($F141="","",IFERROR(VLOOKUP($F141,'Listen'!$A$3:$B$8,2,FALSE),""))</f>
        <v/>
      </c>
      <c r="H141" s="11">
        <f>IF($C141="","",IFERROR(VLOOKUP($C141,'Mitarbeitende'!$A$10:$C$25,3,FALSE),""))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IF($F142="","",IFERROR(VLOOKUP($F142,'Listen'!$A$3:$B$8,2,FALSE),""))</f>
        <v/>
      </c>
      <c r="H142" s="16">
        <f>IF($C142="","",IFERROR(VLOOKUP($C142,'Mitarbeitende'!$A$10:$C$25,3,FALSE),""))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IF($F143="","",IFERROR(VLOOKUP($F143,'Listen'!$A$3:$B$8,2,FALSE),""))</f>
        <v/>
      </c>
      <c r="H143" s="11">
        <f>IF($C143="","",IFERROR(VLOOKUP($C143,'Mitarbeitende'!$A$10:$C$25,3,FALSE),""))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IF($F144="","",IFERROR(VLOOKUP($F144,'Listen'!$A$3:$B$8,2,FALSE),""))</f>
        <v/>
      </c>
      <c r="H144" s="16">
        <f>IF($C144="","",IFERROR(VLOOKUP($C144,'Mitarbeitende'!$A$10:$C$25,3,FALSE),""))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IF($F145="","",IFERROR(VLOOKUP($F145,'Listen'!$A$3:$B$8,2,FALSE),""))</f>
        <v/>
      </c>
      <c r="H145" s="11">
        <f>IF($C145="","",IFERROR(VLOOKUP($C145,'Mitarbeitende'!$A$10:$C$25,3,FALSE),""))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IF($F146="","",IFERROR(VLOOKUP($F146,'Listen'!$A$3:$B$8,2,FALSE),""))</f>
        <v/>
      </c>
      <c r="H146" s="16">
        <f>IF($C146="","",IFERROR(VLOOKUP($C146,'Mitarbeitende'!$A$10:$C$25,3,FALSE),""))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IF($F147="","",IFERROR(VLOOKUP($F147,'Listen'!$A$3:$B$8,2,FALSE),""))</f>
        <v/>
      </c>
      <c r="H147" s="11">
        <f>IF($C147="","",IFERROR(VLOOKUP($C147,'Mitarbeitende'!$A$10:$C$25,3,FALSE),""))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IF($F148="","",IFERROR(VLOOKUP($F148,'Listen'!$A$3:$B$8,2,FALSE),""))</f>
        <v/>
      </c>
      <c r="H148" s="16">
        <f>IF($C148="","",IFERROR(VLOOKUP($C148,'Mitarbeitende'!$A$10:$C$25,3,FALSE),""))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IF($F149="","",IFERROR(VLOOKUP($F149,'Listen'!$A$3:$B$8,2,FALSE),""))</f>
        <v/>
      </c>
      <c r="H149" s="11">
        <f>IF($C149="","",IFERROR(VLOOKUP($C149,'Mitarbeitende'!$A$10:$C$25,3,FALSE),""))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IF($F150="","",IFERROR(VLOOKUP($F150,'Listen'!$A$3:$B$8,2,FALSE),""))</f>
        <v/>
      </c>
      <c r="H150" s="16">
        <f>IF($C150="","",IFERROR(VLOOKUP($C150,'Mitarbeitende'!$A$10:$C$25,3,FALSE),""))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$J10='Listen'!$D$4</formula>
    </cfRule>
    <cfRule type="expression" priority="2" dxfId="1">
      <formula>$J10='Listen'!$D$3</formula>
    </cfRule>
    <cfRule type="expression" priority="3" dxfId="3">
      <formula>$J10='Listen'!$D$5</formula>
    </cfRule>
  </conditionalFormatting>
  <dataValidations count="4">
    <dataValidation sqref="C10:C150" showDropDown="0" showInputMessage="0" showErrorMessage="1" allowBlank="1" type="list">
      <formula1>'Mitarbeitende'!$A$10:$A$25</formula1>
    </dataValidation>
    <dataValidation sqref="D10:D150" showDropDown="0" showInputMessage="0" showErrorMessage="1" allowBlank="1" type="list">
      <formula1>'Listen'!$C$3:$C$7</formula1>
    </dataValidation>
    <dataValidation sqref="F10:F150" showDropDown="0" showInputMessage="0" showErrorMessage="1" allowBlank="1" type="list">
      <formula1>'Listen'!$A$3:$A$5</formula1>
    </dataValidation>
    <dataValidation sqref="J10:J150" showDropDown="0" showInputMessage="0" showErrorMessage="1" allowBlank="1" type="list">
      <formula1>'Listen'!$D$3:$D$5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Überstundenliste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Genehmigte Stunden je Woche</t>
        </is>
      </c>
    </row>
    <row r="4">
      <c r="A4" s="5" t="inlineStr">
        <is>
          <t>Montag der ersten Woche eintragen, die acht Spalten folgen. Nur genehmigte Zeilen.</t>
        </is>
      </c>
    </row>
    <row r="5"/>
    <row r="6">
      <c r="A6" s="6" t="inlineStr">
        <is>
          <t>Erste Woche</t>
        </is>
      </c>
      <c r="B6" s="25" t="n">
        <v>46265</v>
      </c>
    </row>
    <row r="7"/>
    <row r="8"/>
    <row r="9" ht="20" customHeight="1">
      <c r="A9" s="9" t="inlineStr">
        <is>
          <t>Mitarbeiter/in</t>
        </is>
      </c>
      <c r="B9" s="9" t="inlineStr">
        <is>
          <t>Woche 1</t>
        </is>
      </c>
      <c r="C9" s="9" t="inlineStr">
        <is>
          <t>Woche 2</t>
        </is>
      </c>
      <c r="D9" s="9" t="inlineStr">
        <is>
          <t>Woche 3</t>
        </is>
      </c>
      <c r="E9" s="9" t="inlineStr">
        <is>
          <t>Woche 4</t>
        </is>
      </c>
      <c r="F9" s="9" t="inlineStr">
        <is>
          <t>Woche 5</t>
        </is>
      </c>
      <c r="G9" s="9" t="inlineStr">
        <is>
          <t>Woche 6</t>
        </is>
      </c>
      <c r="H9" s="9" t="inlineStr">
        <is>
          <t>Woche 7</t>
        </is>
      </c>
      <c r="I9" s="9" t="inlineStr">
        <is>
          <t>Woche 8</t>
        </is>
      </c>
      <c r="J9" s="9" t="inlineStr">
        <is>
          <t>Summe</t>
        </is>
      </c>
    </row>
    <row r="10">
      <c r="A10" s="26" t="inlineStr">
        <is>
          <t>Wochenbeginn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IF('Mitarbeitende'!$A10="","",'Mitarbeitende'!$A10)</f>
        <v/>
      </c>
      <c r="B11" s="12">
        <f>IF($A11="","",SUMIFS('Protokoll'!$E:$E,'Protokoll'!$C:$C,$A11,'Protokoll'!$B:$B,B$10,'Protokoll'!$J:$J,'Listen'!$D$4))</f>
        <v/>
      </c>
      <c r="C11" s="12">
        <f>IF($A11="","",SUMIFS('Protokoll'!$E:$E,'Protokoll'!$C:$C,$A11,'Protokoll'!$B:$B,C$10,'Protokoll'!$J:$J,'Listen'!$D$4))</f>
        <v/>
      </c>
      <c r="D11" s="12">
        <f>IF($A11="","",SUMIFS('Protokoll'!$E:$E,'Protokoll'!$C:$C,$A11,'Protokoll'!$B:$B,D$10,'Protokoll'!$J:$J,'Listen'!$D$4))</f>
        <v/>
      </c>
      <c r="E11" s="12">
        <f>IF($A11="","",SUMIFS('Protokoll'!$E:$E,'Protokoll'!$C:$C,$A11,'Protokoll'!$B:$B,E$10,'Protokoll'!$J:$J,'Listen'!$D$4))</f>
        <v/>
      </c>
      <c r="F11" s="12">
        <f>IF($A11="","",SUMIFS('Protokoll'!$E:$E,'Protokoll'!$C:$C,$A11,'Protokoll'!$B:$B,F$10,'Protokoll'!$J:$J,'Listen'!$D$4))</f>
        <v/>
      </c>
      <c r="G11" s="12">
        <f>IF($A11="","",SUMIFS('Protokoll'!$E:$E,'Protokoll'!$C:$C,$A11,'Protokoll'!$B:$B,G$10,'Protokoll'!$J:$J,'Listen'!$D$4))</f>
        <v/>
      </c>
      <c r="H11" s="12">
        <f>IF($A11="","",SUMIFS('Protokoll'!$E:$E,'Protokoll'!$C:$C,$A11,'Protokoll'!$B:$B,H$10,'Protokoll'!$J:$J,'Listen'!$D$4))</f>
        <v/>
      </c>
      <c r="I11" s="12">
        <f>IF($A11="","",SUMIFS('Protokoll'!$E:$E,'Protokoll'!$C:$C,$A11,'Protokoll'!$B:$B,I$10,'Protokoll'!$J:$J,'Listen'!$D$4))</f>
        <v/>
      </c>
      <c r="J11" s="12">
        <f>IF($A11="","",SUM($B11:$I11))</f>
        <v/>
      </c>
    </row>
    <row r="12">
      <c r="A12" s="15">
        <f>IF('Mitarbeitende'!$A11="","",'Mitarbeitende'!$A11)</f>
        <v/>
      </c>
      <c r="B12" s="17">
        <f>IF($A12="","",SUMIFS('Protokoll'!$E:$E,'Protokoll'!$C:$C,$A12,'Protokoll'!$B:$B,B$10,'Protokoll'!$J:$J,'Listen'!$D$4))</f>
        <v/>
      </c>
      <c r="C12" s="17">
        <f>IF($A12="","",SUMIFS('Protokoll'!$E:$E,'Protokoll'!$C:$C,$A12,'Protokoll'!$B:$B,C$10,'Protokoll'!$J:$J,'Listen'!$D$4))</f>
        <v/>
      </c>
      <c r="D12" s="17">
        <f>IF($A12="","",SUMIFS('Protokoll'!$E:$E,'Protokoll'!$C:$C,$A12,'Protokoll'!$B:$B,D$10,'Protokoll'!$J:$J,'Listen'!$D$4))</f>
        <v/>
      </c>
      <c r="E12" s="17">
        <f>IF($A12="","",SUMIFS('Protokoll'!$E:$E,'Protokoll'!$C:$C,$A12,'Protokoll'!$B:$B,E$10,'Protokoll'!$J:$J,'Listen'!$D$4))</f>
        <v/>
      </c>
      <c r="F12" s="17">
        <f>IF($A12="","",SUMIFS('Protokoll'!$E:$E,'Protokoll'!$C:$C,$A12,'Protokoll'!$B:$B,F$10,'Protokoll'!$J:$J,'Listen'!$D$4))</f>
        <v/>
      </c>
      <c r="G12" s="17">
        <f>IF($A12="","",SUMIFS('Protokoll'!$E:$E,'Protokoll'!$C:$C,$A12,'Protokoll'!$B:$B,G$10,'Protokoll'!$J:$J,'Listen'!$D$4))</f>
        <v/>
      </c>
      <c r="H12" s="17">
        <f>IF($A12="","",SUMIFS('Protokoll'!$E:$E,'Protokoll'!$C:$C,$A12,'Protokoll'!$B:$B,H$10,'Protokoll'!$J:$J,'Listen'!$D$4))</f>
        <v/>
      </c>
      <c r="I12" s="17">
        <f>IF($A12="","",SUMIFS('Protokoll'!$E:$E,'Protokoll'!$C:$C,$A12,'Protokoll'!$B:$B,I$10,'Protokoll'!$J:$J,'Listen'!$D$4))</f>
        <v/>
      </c>
      <c r="J12" s="17">
        <f>IF($A12="","",SUM($B12:$I12))</f>
        <v/>
      </c>
    </row>
    <row r="13">
      <c r="A13" s="10">
        <f>IF('Mitarbeitende'!$A12="","",'Mitarbeitende'!$A12)</f>
        <v/>
      </c>
      <c r="B13" s="12">
        <f>IF($A13="","",SUMIFS('Protokoll'!$E:$E,'Protokoll'!$C:$C,$A13,'Protokoll'!$B:$B,B$10,'Protokoll'!$J:$J,'Listen'!$D$4))</f>
        <v/>
      </c>
      <c r="C13" s="12">
        <f>IF($A13="","",SUMIFS('Protokoll'!$E:$E,'Protokoll'!$C:$C,$A13,'Protokoll'!$B:$B,C$10,'Protokoll'!$J:$J,'Listen'!$D$4))</f>
        <v/>
      </c>
      <c r="D13" s="12">
        <f>IF($A13="","",SUMIFS('Protokoll'!$E:$E,'Protokoll'!$C:$C,$A13,'Protokoll'!$B:$B,D$10,'Protokoll'!$J:$J,'Listen'!$D$4))</f>
        <v/>
      </c>
      <c r="E13" s="12">
        <f>IF($A13="","",SUMIFS('Protokoll'!$E:$E,'Protokoll'!$C:$C,$A13,'Protokoll'!$B:$B,E$10,'Protokoll'!$J:$J,'Listen'!$D$4))</f>
        <v/>
      </c>
      <c r="F13" s="12">
        <f>IF($A13="","",SUMIFS('Protokoll'!$E:$E,'Protokoll'!$C:$C,$A13,'Protokoll'!$B:$B,F$10,'Protokoll'!$J:$J,'Listen'!$D$4))</f>
        <v/>
      </c>
      <c r="G13" s="12">
        <f>IF($A13="","",SUMIFS('Protokoll'!$E:$E,'Protokoll'!$C:$C,$A13,'Protokoll'!$B:$B,G$10,'Protokoll'!$J:$J,'Listen'!$D$4))</f>
        <v/>
      </c>
      <c r="H13" s="12">
        <f>IF($A13="","",SUMIFS('Protokoll'!$E:$E,'Protokoll'!$C:$C,$A13,'Protokoll'!$B:$B,H$10,'Protokoll'!$J:$J,'Listen'!$D$4))</f>
        <v/>
      </c>
      <c r="I13" s="12">
        <f>IF($A13="","",SUMIFS('Protokoll'!$E:$E,'Protokoll'!$C:$C,$A13,'Protokoll'!$B:$B,I$10,'Protokoll'!$J:$J,'Listen'!$D$4))</f>
        <v/>
      </c>
      <c r="J13" s="12">
        <f>IF($A13="","",SUM($B13:$I13))</f>
        <v/>
      </c>
    </row>
    <row r="14">
      <c r="A14" s="15">
        <f>IF('Mitarbeitende'!$A13="","",'Mitarbeitende'!$A13)</f>
        <v/>
      </c>
      <c r="B14" s="17">
        <f>IF($A14="","",SUMIFS('Protokoll'!$E:$E,'Protokoll'!$C:$C,$A14,'Protokoll'!$B:$B,B$10,'Protokoll'!$J:$J,'Listen'!$D$4))</f>
        <v/>
      </c>
      <c r="C14" s="17">
        <f>IF($A14="","",SUMIFS('Protokoll'!$E:$E,'Protokoll'!$C:$C,$A14,'Protokoll'!$B:$B,C$10,'Protokoll'!$J:$J,'Listen'!$D$4))</f>
        <v/>
      </c>
      <c r="D14" s="17">
        <f>IF($A14="","",SUMIFS('Protokoll'!$E:$E,'Protokoll'!$C:$C,$A14,'Protokoll'!$B:$B,D$10,'Protokoll'!$J:$J,'Listen'!$D$4))</f>
        <v/>
      </c>
      <c r="E14" s="17">
        <f>IF($A14="","",SUMIFS('Protokoll'!$E:$E,'Protokoll'!$C:$C,$A14,'Protokoll'!$B:$B,E$10,'Protokoll'!$J:$J,'Listen'!$D$4))</f>
        <v/>
      </c>
      <c r="F14" s="17">
        <f>IF($A14="","",SUMIFS('Protokoll'!$E:$E,'Protokoll'!$C:$C,$A14,'Protokoll'!$B:$B,F$10,'Protokoll'!$J:$J,'Listen'!$D$4))</f>
        <v/>
      </c>
      <c r="G14" s="17">
        <f>IF($A14="","",SUMIFS('Protokoll'!$E:$E,'Protokoll'!$C:$C,$A14,'Protokoll'!$B:$B,G$10,'Protokoll'!$J:$J,'Listen'!$D$4))</f>
        <v/>
      </c>
      <c r="H14" s="17">
        <f>IF($A14="","",SUMIFS('Protokoll'!$E:$E,'Protokoll'!$C:$C,$A14,'Protokoll'!$B:$B,H$10,'Protokoll'!$J:$J,'Listen'!$D$4))</f>
        <v/>
      </c>
      <c r="I14" s="17">
        <f>IF($A14="","",SUMIFS('Protokoll'!$E:$E,'Protokoll'!$C:$C,$A14,'Protokoll'!$B:$B,I$10,'Protokoll'!$J:$J,'Listen'!$D$4))</f>
        <v/>
      </c>
      <c r="J14" s="17">
        <f>IF($A14="","",SUM($B14:$I14))</f>
        <v/>
      </c>
    </row>
    <row r="15">
      <c r="A15" s="10">
        <f>IF('Mitarbeitende'!$A14="","",'Mitarbeitende'!$A14)</f>
        <v/>
      </c>
      <c r="B15" s="12">
        <f>IF($A15="","",SUMIFS('Protokoll'!$E:$E,'Protokoll'!$C:$C,$A15,'Protokoll'!$B:$B,B$10,'Protokoll'!$J:$J,'Listen'!$D$4))</f>
        <v/>
      </c>
      <c r="C15" s="12">
        <f>IF($A15="","",SUMIFS('Protokoll'!$E:$E,'Protokoll'!$C:$C,$A15,'Protokoll'!$B:$B,C$10,'Protokoll'!$J:$J,'Listen'!$D$4))</f>
        <v/>
      </c>
      <c r="D15" s="12">
        <f>IF($A15="","",SUMIFS('Protokoll'!$E:$E,'Protokoll'!$C:$C,$A15,'Protokoll'!$B:$B,D$10,'Protokoll'!$J:$J,'Listen'!$D$4))</f>
        <v/>
      </c>
      <c r="E15" s="12">
        <f>IF($A15="","",SUMIFS('Protokoll'!$E:$E,'Protokoll'!$C:$C,$A15,'Protokoll'!$B:$B,E$10,'Protokoll'!$J:$J,'Listen'!$D$4))</f>
        <v/>
      </c>
      <c r="F15" s="12">
        <f>IF($A15="","",SUMIFS('Protokoll'!$E:$E,'Protokoll'!$C:$C,$A15,'Protokoll'!$B:$B,F$10,'Protokoll'!$J:$J,'Listen'!$D$4))</f>
        <v/>
      </c>
      <c r="G15" s="12">
        <f>IF($A15="","",SUMIFS('Protokoll'!$E:$E,'Protokoll'!$C:$C,$A15,'Protokoll'!$B:$B,G$10,'Protokoll'!$J:$J,'Listen'!$D$4))</f>
        <v/>
      </c>
      <c r="H15" s="12">
        <f>IF($A15="","",SUMIFS('Protokoll'!$E:$E,'Protokoll'!$C:$C,$A15,'Protokoll'!$B:$B,H$10,'Protokoll'!$J:$J,'Listen'!$D$4))</f>
        <v/>
      </c>
      <c r="I15" s="12">
        <f>IF($A15="","",SUMIFS('Protokoll'!$E:$E,'Protokoll'!$C:$C,$A15,'Protokoll'!$B:$B,I$10,'Protokoll'!$J:$J,'Listen'!$D$4))</f>
        <v/>
      </c>
      <c r="J15" s="12">
        <f>IF($A15="","",SUM($B15:$I15))</f>
        <v/>
      </c>
    </row>
    <row r="16">
      <c r="A16" s="15">
        <f>IF('Mitarbeitende'!$A15="","",'Mitarbeitende'!$A15)</f>
        <v/>
      </c>
      <c r="B16" s="17">
        <f>IF($A16="","",SUMIFS('Protokoll'!$E:$E,'Protokoll'!$C:$C,$A16,'Protokoll'!$B:$B,B$10,'Protokoll'!$J:$J,'Listen'!$D$4))</f>
        <v/>
      </c>
      <c r="C16" s="17">
        <f>IF($A16="","",SUMIFS('Protokoll'!$E:$E,'Protokoll'!$C:$C,$A16,'Protokoll'!$B:$B,C$10,'Protokoll'!$J:$J,'Listen'!$D$4))</f>
        <v/>
      </c>
      <c r="D16" s="17">
        <f>IF($A16="","",SUMIFS('Protokoll'!$E:$E,'Protokoll'!$C:$C,$A16,'Protokoll'!$B:$B,D$10,'Protokoll'!$J:$J,'Listen'!$D$4))</f>
        <v/>
      </c>
      <c r="E16" s="17">
        <f>IF($A16="","",SUMIFS('Protokoll'!$E:$E,'Protokoll'!$C:$C,$A16,'Protokoll'!$B:$B,E$10,'Protokoll'!$J:$J,'Listen'!$D$4))</f>
        <v/>
      </c>
      <c r="F16" s="17">
        <f>IF($A16="","",SUMIFS('Protokoll'!$E:$E,'Protokoll'!$C:$C,$A16,'Protokoll'!$B:$B,F$10,'Protokoll'!$J:$J,'Listen'!$D$4))</f>
        <v/>
      </c>
      <c r="G16" s="17">
        <f>IF($A16="","",SUMIFS('Protokoll'!$E:$E,'Protokoll'!$C:$C,$A16,'Protokoll'!$B:$B,G$10,'Protokoll'!$J:$J,'Listen'!$D$4))</f>
        <v/>
      </c>
      <c r="H16" s="17">
        <f>IF($A16="","",SUMIFS('Protokoll'!$E:$E,'Protokoll'!$C:$C,$A16,'Protokoll'!$B:$B,H$10,'Protokoll'!$J:$J,'Listen'!$D$4))</f>
        <v/>
      </c>
      <c r="I16" s="17">
        <f>IF($A16="","",SUMIFS('Protokoll'!$E:$E,'Protokoll'!$C:$C,$A16,'Protokoll'!$B:$B,I$10,'Protokoll'!$J:$J,'Listen'!$D$4))</f>
        <v/>
      </c>
      <c r="J16" s="17">
        <f>IF($A16="","",SUM($B16:$I16))</f>
        <v/>
      </c>
    </row>
    <row r="17">
      <c r="A17" s="10">
        <f>IF('Mitarbeitende'!$A16="","",'Mitarbeitende'!$A16)</f>
        <v/>
      </c>
      <c r="B17" s="12">
        <f>IF($A17="","",SUMIFS('Protokoll'!$E:$E,'Protokoll'!$C:$C,$A17,'Protokoll'!$B:$B,B$10,'Protokoll'!$J:$J,'Listen'!$D$4))</f>
        <v/>
      </c>
      <c r="C17" s="12">
        <f>IF($A17="","",SUMIFS('Protokoll'!$E:$E,'Protokoll'!$C:$C,$A17,'Protokoll'!$B:$B,C$10,'Protokoll'!$J:$J,'Listen'!$D$4))</f>
        <v/>
      </c>
      <c r="D17" s="12">
        <f>IF($A17="","",SUMIFS('Protokoll'!$E:$E,'Protokoll'!$C:$C,$A17,'Protokoll'!$B:$B,D$10,'Protokoll'!$J:$J,'Listen'!$D$4))</f>
        <v/>
      </c>
      <c r="E17" s="12">
        <f>IF($A17="","",SUMIFS('Protokoll'!$E:$E,'Protokoll'!$C:$C,$A17,'Protokoll'!$B:$B,E$10,'Protokoll'!$J:$J,'Listen'!$D$4))</f>
        <v/>
      </c>
      <c r="F17" s="12">
        <f>IF($A17="","",SUMIFS('Protokoll'!$E:$E,'Protokoll'!$C:$C,$A17,'Protokoll'!$B:$B,F$10,'Protokoll'!$J:$J,'Listen'!$D$4))</f>
        <v/>
      </c>
      <c r="G17" s="12">
        <f>IF($A17="","",SUMIFS('Protokoll'!$E:$E,'Protokoll'!$C:$C,$A17,'Protokoll'!$B:$B,G$10,'Protokoll'!$J:$J,'Listen'!$D$4))</f>
        <v/>
      </c>
      <c r="H17" s="12">
        <f>IF($A17="","",SUMIFS('Protokoll'!$E:$E,'Protokoll'!$C:$C,$A17,'Protokoll'!$B:$B,H$10,'Protokoll'!$J:$J,'Listen'!$D$4))</f>
        <v/>
      </c>
      <c r="I17" s="12">
        <f>IF($A17="","",SUMIFS('Protokoll'!$E:$E,'Protokoll'!$C:$C,$A17,'Protokoll'!$B:$B,I$10,'Protokoll'!$J:$J,'Listen'!$D$4))</f>
        <v/>
      </c>
      <c r="J17" s="12">
        <f>IF($A17="","",SUM($B17:$I17))</f>
        <v/>
      </c>
    </row>
    <row r="18">
      <c r="A18" s="15">
        <f>IF('Mitarbeitende'!$A17="","",'Mitarbeitende'!$A17)</f>
        <v/>
      </c>
      <c r="B18" s="17">
        <f>IF($A18="","",SUMIFS('Protokoll'!$E:$E,'Protokoll'!$C:$C,$A18,'Protokoll'!$B:$B,B$10,'Protokoll'!$J:$J,'Listen'!$D$4))</f>
        <v/>
      </c>
      <c r="C18" s="17">
        <f>IF($A18="","",SUMIFS('Protokoll'!$E:$E,'Protokoll'!$C:$C,$A18,'Protokoll'!$B:$B,C$10,'Protokoll'!$J:$J,'Listen'!$D$4))</f>
        <v/>
      </c>
      <c r="D18" s="17">
        <f>IF($A18="","",SUMIFS('Protokoll'!$E:$E,'Protokoll'!$C:$C,$A18,'Protokoll'!$B:$B,D$10,'Protokoll'!$J:$J,'Listen'!$D$4))</f>
        <v/>
      </c>
      <c r="E18" s="17">
        <f>IF($A18="","",SUMIFS('Protokoll'!$E:$E,'Protokoll'!$C:$C,$A18,'Protokoll'!$B:$B,E$10,'Protokoll'!$J:$J,'Listen'!$D$4))</f>
        <v/>
      </c>
      <c r="F18" s="17">
        <f>IF($A18="","",SUMIFS('Protokoll'!$E:$E,'Protokoll'!$C:$C,$A18,'Protokoll'!$B:$B,F$10,'Protokoll'!$J:$J,'Listen'!$D$4))</f>
        <v/>
      </c>
      <c r="G18" s="17">
        <f>IF($A18="","",SUMIFS('Protokoll'!$E:$E,'Protokoll'!$C:$C,$A18,'Protokoll'!$B:$B,G$10,'Protokoll'!$J:$J,'Listen'!$D$4))</f>
        <v/>
      </c>
      <c r="H18" s="17">
        <f>IF($A18="","",SUMIFS('Protokoll'!$E:$E,'Protokoll'!$C:$C,$A18,'Protokoll'!$B:$B,H$10,'Protokoll'!$J:$J,'Listen'!$D$4))</f>
        <v/>
      </c>
      <c r="I18" s="17">
        <f>IF($A18="","",SUMIFS('Protokoll'!$E:$E,'Protokoll'!$C:$C,$A18,'Protokoll'!$B:$B,I$10,'Protokoll'!$J:$J,'Listen'!$D$4))</f>
        <v/>
      </c>
      <c r="J18" s="17">
        <f>IF($A18="","",SUM($B18:$I18))</f>
        <v/>
      </c>
    </row>
    <row r="19">
      <c r="A19" s="10">
        <f>IF('Mitarbeitende'!$A18="","",'Mitarbeitende'!$A18)</f>
        <v/>
      </c>
      <c r="B19" s="12">
        <f>IF($A19="","",SUMIFS('Protokoll'!$E:$E,'Protokoll'!$C:$C,$A19,'Protokoll'!$B:$B,B$10,'Protokoll'!$J:$J,'Listen'!$D$4))</f>
        <v/>
      </c>
      <c r="C19" s="12">
        <f>IF($A19="","",SUMIFS('Protokoll'!$E:$E,'Protokoll'!$C:$C,$A19,'Protokoll'!$B:$B,C$10,'Protokoll'!$J:$J,'Listen'!$D$4))</f>
        <v/>
      </c>
      <c r="D19" s="12">
        <f>IF($A19="","",SUMIFS('Protokoll'!$E:$E,'Protokoll'!$C:$C,$A19,'Protokoll'!$B:$B,D$10,'Protokoll'!$J:$J,'Listen'!$D$4))</f>
        <v/>
      </c>
      <c r="E19" s="12">
        <f>IF($A19="","",SUMIFS('Protokoll'!$E:$E,'Protokoll'!$C:$C,$A19,'Protokoll'!$B:$B,E$10,'Protokoll'!$J:$J,'Listen'!$D$4))</f>
        <v/>
      </c>
      <c r="F19" s="12">
        <f>IF($A19="","",SUMIFS('Protokoll'!$E:$E,'Protokoll'!$C:$C,$A19,'Protokoll'!$B:$B,F$10,'Protokoll'!$J:$J,'Listen'!$D$4))</f>
        <v/>
      </c>
      <c r="G19" s="12">
        <f>IF($A19="","",SUMIFS('Protokoll'!$E:$E,'Protokoll'!$C:$C,$A19,'Protokoll'!$B:$B,G$10,'Protokoll'!$J:$J,'Listen'!$D$4))</f>
        <v/>
      </c>
      <c r="H19" s="12">
        <f>IF($A19="","",SUMIFS('Protokoll'!$E:$E,'Protokoll'!$C:$C,$A19,'Protokoll'!$B:$B,H$10,'Protokoll'!$J:$J,'Listen'!$D$4))</f>
        <v/>
      </c>
      <c r="I19" s="12">
        <f>IF($A19="","",SUMIFS('Protokoll'!$E:$E,'Protokoll'!$C:$C,$A19,'Protokoll'!$B:$B,I$10,'Protokoll'!$J:$J,'Listen'!$D$4))</f>
        <v/>
      </c>
      <c r="J19" s="12">
        <f>IF($A19="","",SUM($B19:$I19))</f>
        <v/>
      </c>
    </row>
    <row r="20">
      <c r="A20" s="15">
        <f>IF('Mitarbeitende'!$A19="","",'Mitarbeitende'!$A19)</f>
        <v/>
      </c>
      <c r="B20" s="17">
        <f>IF($A20="","",SUMIFS('Protokoll'!$E:$E,'Protokoll'!$C:$C,$A20,'Protokoll'!$B:$B,B$10,'Protokoll'!$J:$J,'Listen'!$D$4))</f>
        <v/>
      </c>
      <c r="C20" s="17">
        <f>IF($A20="","",SUMIFS('Protokoll'!$E:$E,'Protokoll'!$C:$C,$A20,'Protokoll'!$B:$B,C$10,'Protokoll'!$J:$J,'Listen'!$D$4))</f>
        <v/>
      </c>
      <c r="D20" s="17">
        <f>IF($A20="","",SUMIFS('Protokoll'!$E:$E,'Protokoll'!$C:$C,$A20,'Protokoll'!$B:$B,D$10,'Protokoll'!$J:$J,'Listen'!$D$4))</f>
        <v/>
      </c>
      <c r="E20" s="17">
        <f>IF($A20="","",SUMIFS('Protokoll'!$E:$E,'Protokoll'!$C:$C,$A20,'Protokoll'!$B:$B,E$10,'Protokoll'!$J:$J,'Listen'!$D$4))</f>
        <v/>
      </c>
      <c r="F20" s="17">
        <f>IF($A20="","",SUMIFS('Protokoll'!$E:$E,'Protokoll'!$C:$C,$A20,'Protokoll'!$B:$B,F$10,'Protokoll'!$J:$J,'Listen'!$D$4))</f>
        <v/>
      </c>
      <c r="G20" s="17">
        <f>IF($A20="","",SUMIFS('Protokoll'!$E:$E,'Protokoll'!$C:$C,$A20,'Protokoll'!$B:$B,G$10,'Protokoll'!$J:$J,'Listen'!$D$4))</f>
        <v/>
      </c>
      <c r="H20" s="17">
        <f>IF($A20="","",SUMIFS('Protokoll'!$E:$E,'Protokoll'!$C:$C,$A20,'Protokoll'!$B:$B,H$10,'Protokoll'!$J:$J,'Listen'!$D$4))</f>
        <v/>
      </c>
      <c r="I20" s="17">
        <f>IF($A20="","",SUMIFS('Protokoll'!$E:$E,'Protokoll'!$C:$C,$A20,'Protokoll'!$B:$B,I$10,'Protokoll'!$J:$J,'Listen'!$D$4))</f>
        <v/>
      </c>
      <c r="J20" s="17">
        <f>IF($A20="","",SUM($B20:$I20))</f>
        <v/>
      </c>
    </row>
    <row r="21">
      <c r="A21" s="10">
        <f>IF('Mitarbeitende'!$A20="","",'Mitarbeitende'!$A20)</f>
        <v/>
      </c>
      <c r="B21" s="12">
        <f>IF($A21="","",SUMIFS('Protokoll'!$E:$E,'Protokoll'!$C:$C,$A21,'Protokoll'!$B:$B,B$10,'Protokoll'!$J:$J,'Listen'!$D$4))</f>
        <v/>
      </c>
      <c r="C21" s="12">
        <f>IF($A21="","",SUMIFS('Protokoll'!$E:$E,'Protokoll'!$C:$C,$A21,'Protokoll'!$B:$B,C$10,'Protokoll'!$J:$J,'Listen'!$D$4))</f>
        <v/>
      </c>
      <c r="D21" s="12">
        <f>IF($A21="","",SUMIFS('Protokoll'!$E:$E,'Protokoll'!$C:$C,$A21,'Protokoll'!$B:$B,D$10,'Protokoll'!$J:$J,'Listen'!$D$4))</f>
        <v/>
      </c>
      <c r="E21" s="12">
        <f>IF($A21="","",SUMIFS('Protokoll'!$E:$E,'Protokoll'!$C:$C,$A21,'Protokoll'!$B:$B,E$10,'Protokoll'!$J:$J,'Listen'!$D$4))</f>
        <v/>
      </c>
      <c r="F21" s="12">
        <f>IF($A21="","",SUMIFS('Protokoll'!$E:$E,'Protokoll'!$C:$C,$A21,'Protokoll'!$B:$B,F$10,'Protokoll'!$J:$J,'Listen'!$D$4))</f>
        <v/>
      </c>
      <c r="G21" s="12">
        <f>IF($A21="","",SUMIFS('Protokoll'!$E:$E,'Protokoll'!$C:$C,$A21,'Protokoll'!$B:$B,G$10,'Protokoll'!$J:$J,'Listen'!$D$4))</f>
        <v/>
      </c>
      <c r="H21" s="12">
        <f>IF($A21="","",SUMIFS('Protokoll'!$E:$E,'Protokoll'!$C:$C,$A21,'Protokoll'!$B:$B,H$10,'Protokoll'!$J:$J,'Listen'!$D$4))</f>
        <v/>
      </c>
      <c r="I21" s="12">
        <f>IF($A21="","",SUMIFS('Protokoll'!$E:$E,'Protokoll'!$C:$C,$A21,'Protokoll'!$B:$B,I$10,'Protokoll'!$J:$J,'Listen'!$D$4))</f>
        <v/>
      </c>
      <c r="J21" s="12">
        <f>IF($A21="","",SUM($B21:$I21))</f>
        <v/>
      </c>
    </row>
    <row r="22">
      <c r="A22" s="15">
        <f>IF('Mitarbeitende'!$A21="","",'Mitarbeitende'!$A21)</f>
        <v/>
      </c>
      <c r="B22" s="17">
        <f>IF($A22="","",SUMIFS('Protokoll'!$E:$E,'Protokoll'!$C:$C,$A22,'Protokoll'!$B:$B,B$10,'Protokoll'!$J:$J,'Listen'!$D$4))</f>
        <v/>
      </c>
      <c r="C22" s="17">
        <f>IF($A22="","",SUMIFS('Protokoll'!$E:$E,'Protokoll'!$C:$C,$A22,'Protokoll'!$B:$B,C$10,'Protokoll'!$J:$J,'Listen'!$D$4))</f>
        <v/>
      </c>
      <c r="D22" s="17">
        <f>IF($A22="","",SUMIFS('Protokoll'!$E:$E,'Protokoll'!$C:$C,$A22,'Protokoll'!$B:$B,D$10,'Protokoll'!$J:$J,'Listen'!$D$4))</f>
        <v/>
      </c>
      <c r="E22" s="17">
        <f>IF($A22="","",SUMIFS('Protokoll'!$E:$E,'Protokoll'!$C:$C,$A22,'Protokoll'!$B:$B,E$10,'Protokoll'!$J:$J,'Listen'!$D$4))</f>
        <v/>
      </c>
      <c r="F22" s="17">
        <f>IF($A22="","",SUMIFS('Protokoll'!$E:$E,'Protokoll'!$C:$C,$A22,'Protokoll'!$B:$B,F$10,'Protokoll'!$J:$J,'Listen'!$D$4))</f>
        <v/>
      </c>
      <c r="G22" s="17">
        <f>IF($A22="","",SUMIFS('Protokoll'!$E:$E,'Protokoll'!$C:$C,$A22,'Protokoll'!$B:$B,G$10,'Protokoll'!$J:$J,'Listen'!$D$4))</f>
        <v/>
      </c>
      <c r="H22" s="17">
        <f>IF($A22="","",SUMIFS('Protokoll'!$E:$E,'Protokoll'!$C:$C,$A22,'Protokoll'!$B:$B,H$10,'Protokoll'!$J:$J,'Listen'!$D$4))</f>
        <v/>
      </c>
      <c r="I22" s="17">
        <f>IF($A22="","",SUMIFS('Protokoll'!$E:$E,'Protokoll'!$C:$C,$A22,'Protokoll'!$B:$B,I$10,'Protokoll'!$J:$J,'Listen'!$D$4))</f>
        <v/>
      </c>
      <c r="J22" s="17">
        <f>IF($A22="","",SUM($B22:$I22))</f>
        <v/>
      </c>
    </row>
    <row r="23">
      <c r="A23" s="10">
        <f>IF('Mitarbeitende'!$A22="","",'Mitarbeitende'!$A22)</f>
        <v/>
      </c>
      <c r="B23" s="12">
        <f>IF($A23="","",SUMIFS('Protokoll'!$E:$E,'Protokoll'!$C:$C,$A23,'Protokoll'!$B:$B,B$10,'Protokoll'!$J:$J,'Listen'!$D$4))</f>
        <v/>
      </c>
      <c r="C23" s="12">
        <f>IF($A23="","",SUMIFS('Protokoll'!$E:$E,'Protokoll'!$C:$C,$A23,'Protokoll'!$B:$B,C$10,'Protokoll'!$J:$J,'Listen'!$D$4))</f>
        <v/>
      </c>
      <c r="D23" s="12">
        <f>IF($A23="","",SUMIFS('Protokoll'!$E:$E,'Protokoll'!$C:$C,$A23,'Protokoll'!$B:$B,D$10,'Protokoll'!$J:$J,'Listen'!$D$4))</f>
        <v/>
      </c>
      <c r="E23" s="12">
        <f>IF($A23="","",SUMIFS('Protokoll'!$E:$E,'Protokoll'!$C:$C,$A23,'Protokoll'!$B:$B,E$10,'Protokoll'!$J:$J,'Listen'!$D$4))</f>
        <v/>
      </c>
      <c r="F23" s="12">
        <f>IF($A23="","",SUMIFS('Protokoll'!$E:$E,'Protokoll'!$C:$C,$A23,'Protokoll'!$B:$B,F$10,'Protokoll'!$J:$J,'Listen'!$D$4))</f>
        <v/>
      </c>
      <c r="G23" s="12">
        <f>IF($A23="","",SUMIFS('Protokoll'!$E:$E,'Protokoll'!$C:$C,$A23,'Protokoll'!$B:$B,G$10,'Protokoll'!$J:$J,'Listen'!$D$4))</f>
        <v/>
      </c>
      <c r="H23" s="12">
        <f>IF($A23="","",SUMIFS('Protokoll'!$E:$E,'Protokoll'!$C:$C,$A23,'Protokoll'!$B:$B,H$10,'Protokoll'!$J:$J,'Listen'!$D$4))</f>
        <v/>
      </c>
      <c r="I23" s="12">
        <f>IF($A23="","",SUMIFS('Protokoll'!$E:$E,'Protokoll'!$C:$C,$A23,'Protokoll'!$B:$B,I$10,'Protokoll'!$J:$J,'Listen'!$D$4))</f>
        <v/>
      </c>
      <c r="J23" s="12">
        <f>IF($A23="","",SUM($B23:$I23))</f>
        <v/>
      </c>
    </row>
    <row r="24">
      <c r="A24" s="15">
        <f>IF('Mitarbeitende'!$A23="","",'Mitarbeitende'!$A23)</f>
        <v/>
      </c>
      <c r="B24" s="17">
        <f>IF($A24="","",SUMIFS('Protokoll'!$E:$E,'Protokoll'!$C:$C,$A24,'Protokoll'!$B:$B,B$10,'Protokoll'!$J:$J,'Listen'!$D$4))</f>
        <v/>
      </c>
      <c r="C24" s="17">
        <f>IF($A24="","",SUMIFS('Protokoll'!$E:$E,'Protokoll'!$C:$C,$A24,'Protokoll'!$B:$B,C$10,'Protokoll'!$J:$J,'Listen'!$D$4))</f>
        <v/>
      </c>
      <c r="D24" s="17">
        <f>IF($A24="","",SUMIFS('Protokoll'!$E:$E,'Protokoll'!$C:$C,$A24,'Protokoll'!$B:$B,D$10,'Protokoll'!$J:$J,'Listen'!$D$4))</f>
        <v/>
      </c>
      <c r="E24" s="17">
        <f>IF($A24="","",SUMIFS('Protokoll'!$E:$E,'Protokoll'!$C:$C,$A24,'Protokoll'!$B:$B,E$10,'Protokoll'!$J:$J,'Listen'!$D$4))</f>
        <v/>
      </c>
      <c r="F24" s="17">
        <f>IF($A24="","",SUMIFS('Protokoll'!$E:$E,'Protokoll'!$C:$C,$A24,'Protokoll'!$B:$B,F$10,'Protokoll'!$J:$J,'Listen'!$D$4))</f>
        <v/>
      </c>
      <c r="G24" s="17">
        <f>IF($A24="","",SUMIFS('Protokoll'!$E:$E,'Protokoll'!$C:$C,$A24,'Protokoll'!$B:$B,G$10,'Protokoll'!$J:$J,'Listen'!$D$4))</f>
        <v/>
      </c>
      <c r="H24" s="17">
        <f>IF($A24="","",SUMIFS('Protokoll'!$E:$E,'Protokoll'!$C:$C,$A24,'Protokoll'!$B:$B,H$10,'Protokoll'!$J:$J,'Listen'!$D$4))</f>
        <v/>
      </c>
      <c r="I24" s="17">
        <f>IF($A24="","",SUMIFS('Protokoll'!$E:$E,'Protokoll'!$C:$C,$A24,'Protokoll'!$B:$B,I$10,'Protokoll'!$J:$J,'Listen'!$D$4))</f>
        <v/>
      </c>
      <c r="J24" s="17">
        <f>IF($A24="","",SUM($B24:$I24))</f>
        <v/>
      </c>
    </row>
    <row r="25">
      <c r="A25" s="10">
        <f>IF('Mitarbeitende'!$A24="","",'Mitarbeitende'!$A24)</f>
        <v/>
      </c>
      <c r="B25" s="12">
        <f>IF($A25="","",SUMIFS('Protokoll'!$E:$E,'Protokoll'!$C:$C,$A25,'Protokoll'!$B:$B,B$10,'Protokoll'!$J:$J,'Listen'!$D$4))</f>
        <v/>
      </c>
      <c r="C25" s="12">
        <f>IF($A25="","",SUMIFS('Protokoll'!$E:$E,'Protokoll'!$C:$C,$A25,'Protokoll'!$B:$B,C$10,'Protokoll'!$J:$J,'Listen'!$D$4))</f>
        <v/>
      </c>
      <c r="D25" s="12">
        <f>IF($A25="","",SUMIFS('Protokoll'!$E:$E,'Protokoll'!$C:$C,$A25,'Protokoll'!$B:$B,D$10,'Protokoll'!$J:$J,'Listen'!$D$4))</f>
        <v/>
      </c>
      <c r="E25" s="12">
        <f>IF($A25="","",SUMIFS('Protokoll'!$E:$E,'Protokoll'!$C:$C,$A25,'Protokoll'!$B:$B,E$10,'Protokoll'!$J:$J,'Listen'!$D$4))</f>
        <v/>
      </c>
      <c r="F25" s="12">
        <f>IF($A25="","",SUMIFS('Protokoll'!$E:$E,'Protokoll'!$C:$C,$A25,'Protokoll'!$B:$B,F$10,'Protokoll'!$J:$J,'Listen'!$D$4))</f>
        <v/>
      </c>
      <c r="G25" s="12">
        <f>IF($A25="","",SUMIFS('Protokoll'!$E:$E,'Protokoll'!$C:$C,$A25,'Protokoll'!$B:$B,G$10,'Protokoll'!$J:$J,'Listen'!$D$4))</f>
        <v/>
      </c>
      <c r="H25" s="12">
        <f>IF($A25="","",SUMIFS('Protokoll'!$E:$E,'Protokoll'!$C:$C,$A25,'Protokoll'!$B:$B,H$10,'Protokoll'!$J:$J,'Listen'!$D$4))</f>
        <v/>
      </c>
      <c r="I25" s="12">
        <f>IF($A25="","",SUMIFS('Protokoll'!$E:$E,'Protokoll'!$C:$C,$A25,'Protokoll'!$B:$B,I$10,'Protokoll'!$J:$J,'Listen'!$D$4))</f>
        <v/>
      </c>
      <c r="J25" s="12">
        <f>IF($A25="","",SUM($B25:$I25))</f>
        <v/>
      </c>
    </row>
    <row r="26">
      <c r="A26" s="15">
        <f>IF('Mitarbeitende'!$A25="","",'Mitarbeitende'!$A25)</f>
        <v/>
      </c>
      <c r="B26" s="17">
        <f>IF($A26="","",SUMIFS('Protokoll'!$E:$E,'Protokoll'!$C:$C,$A26,'Protokoll'!$B:$B,B$10,'Protokoll'!$J:$J,'Listen'!$D$4))</f>
        <v/>
      </c>
      <c r="C26" s="17">
        <f>IF($A26="","",SUMIFS('Protokoll'!$E:$E,'Protokoll'!$C:$C,$A26,'Protokoll'!$B:$B,C$10,'Protokoll'!$J:$J,'Listen'!$D$4))</f>
        <v/>
      </c>
      <c r="D26" s="17">
        <f>IF($A26="","",SUMIFS('Protokoll'!$E:$E,'Protokoll'!$C:$C,$A26,'Protokoll'!$B:$B,D$10,'Protokoll'!$J:$J,'Listen'!$D$4))</f>
        <v/>
      </c>
      <c r="E26" s="17">
        <f>IF($A26="","",SUMIFS('Protokoll'!$E:$E,'Protokoll'!$C:$C,$A26,'Protokoll'!$B:$B,E$10,'Protokoll'!$J:$J,'Listen'!$D$4))</f>
        <v/>
      </c>
      <c r="F26" s="17">
        <f>IF($A26="","",SUMIFS('Protokoll'!$E:$E,'Protokoll'!$C:$C,$A26,'Protokoll'!$B:$B,F$10,'Protokoll'!$J:$J,'Listen'!$D$4))</f>
        <v/>
      </c>
      <c r="G26" s="17">
        <f>IF($A26="","",SUMIFS('Protokoll'!$E:$E,'Protokoll'!$C:$C,$A26,'Protokoll'!$B:$B,G$10,'Protokoll'!$J:$J,'Listen'!$D$4))</f>
        <v/>
      </c>
      <c r="H26" s="17">
        <f>IF($A26="","",SUMIFS('Protokoll'!$E:$E,'Protokoll'!$C:$C,$A26,'Protokoll'!$B:$B,H$10,'Protokoll'!$J:$J,'Listen'!$D$4))</f>
        <v/>
      </c>
      <c r="I26" s="17">
        <f>IF($A26="","",SUMIFS('Protokoll'!$E:$E,'Protokoll'!$C:$C,$A26,'Protokoll'!$B:$B,I$10,'Protokoll'!$J:$J,'Listen'!$D$4))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Überstundenliste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Zuschlagsart</t>
        </is>
      </c>
      <c r="B2" s="9" t="inlineStr">
        <is>
          <t>Faktor</t>
        </is>
      </c>
      <c r="C2" s="9" t="inlineStr">
        <is>
          <t>Grund</t>
        </is>
      </c>
      <c r="D2" s="9" t="inlineStr">
        <is>
          <t>Status</t>
        </is>
      </c>
    </row>
    <row r="3">
      <c r="A3" s="10" t="inlineStr">
        <is>
          <t>Zuschlag 50 %</t>
        </is>
      </c>
      <c r="B3" s="22" t="n">
        <v>1.5</v>
      </c>
      <c r="C3" s="10" t="inlineStr">
        <is>
          <t>Termin</t>
        </is>
      </c>
      <c r="D3" s="10" t="inlineStr">
        <is>
          <t>Offen</t>
        </is>
      </c>
    </row>
    <row r="4">
      <c r="A4" s="15" t="inlineStr">
        <is>
          <t>Zuschlag 100 %</t>
        </is>
      </c>
      <c r="B4" s="24" t="n">
        <v>2</v>
      </c>
      <c r="C4" s="15" t="inlineStr">
        <is>
          <t>Vertretung</t>
        </is>
      </c>
      <c r="D4" s="15" t="inlineStr">
        <is>
          <t>Genehmigt</t>
        </is>
      </c>
    </row>
    <row r="5">
      <c r="A5" s="10" t="inlineStr">
        <is>
          <t>Ohne Zuschlag</t>
        </is>
      </c>
      <c r="B5" s="22" t="n">
        <v>1</v>
      </c>
      <c r="C5" s="10" t="inlineStr">
        <is>
          <t>Auftragsspitze</t>
        </is>
      </c>
      <c r="D5" s="10" t="inlineStr">
        <is>
          <t>Abgelehnt</t>
        </is>
      </c>
    </row>
    <row r="6">
      <c r="A6" s="15" t="n"/>
      <c r="B6" s="24" t="n"/>
      <c r="C6" s="15" t="inlineStr">
        <is>
          <t>Notfall</t>
        </is>
      </c>
      <c r="D6" s="15" t="n"/>
    </row>
    <row r="7">
      <c r="A7" s="10" t="n"/>
      <c r="B7" s="22" t="n"/>
      <c r="C7" s="10" t="inlineStr">
        <is>
          <t>Sonstiges</t>
        </is>
      </c>
      <c r="D7" s="10" t="n"/>
    </row>
    <row r="8"/>
    <row r="9">
      <c r="A9" s="27" t="inlineStr">
        <is>
          <t>Faktoren laut Verträgen oder geltenden Regeln eintragen – alle Beträge folgen ihnen.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2026-10-25T19:43:00Z</dcterms:created>
  <dcterms:modified xsi:type="dcterms:W3CDTF">2026-10-25T19:43:00Z</dcterms:modified>
</cp:coreProperties>
</file>