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ana" sheetId="1" state="visible" r:id="rId1"/>
    <sheet name="Registros" sheetId="2" state="visible" r:id="rId2"/>
    <sheet name="Proyec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/mm/yyyy"/>
    <numFmt numFmtId="168" formatCode="#,##0.00 &quot;€&quot;"/>
    <numFmt numFmtId="169" formatCode="[$-C0A]ddd,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Hoja de horas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Hoja de horas semanal</t>
        </is>
      </c>
    </row>
    <row r="4">
      <c r="A4" s="5" t="inlineStr">
        <is>
          <t>Escribe el lunes de la semana. Días y proyectos se suman desde la pestaña Registros.</t>
        </is>
      </c>
    </row>
    <row r="5"/>
    <row r="6">
      <c r="A6" s="6" t="inlineStr">
        <is>
          <t>Semana que empieza</t>
        </is>
      </c>
      <c r="B6" s="7" t="n">
        <v>46300</v>
      </c>
      <c r="C6" s="6" t="inlineStr">
        <is>
          <t>Horas totales</t>
        </is>
      </c>
      <c r="D6" s="8">
        <f>$B$17</f>
        <v/>
      </c>
      <c r="E6" s="6" t="inlineStr">
        <is>
          <t>Parte facturable</t>
        </is>
      </c>
      <c r="F6" s="9">
        <f>IFERROR($C$17/$B$17,0)</f>
        <v/>
      </c>
    </row>
    <row r="7">
      <c r="E7" s="6" t="inlineStr">
        <is>
          <t>Importe facturable</t>
        </is>
      </c>
      <c r="F7" s="10">
        <f>$E$17</f>
        <v/>
      </c>
    </row>
    <row r="8"/>
    <row r="9" ht="20" customHeight="1">
      <c r="A9" s="11" t="inlineStr">
        <is>
          <t>Día</t>
        </is>
      </c>
      <c r="B9" s="11" t="inlineStr">
        <is>
          <t>Horas</t>
        </is>
      </c>
      <c r="C9" s="11" t="inlineStr">
        <is>
          <t>Horas facturables</t>
        </is>
      </c>
      <c r="D9" s="11" t="inlineStr">
        <is>
          <t>% facturable</t>
        </is>
      </c>
      <c r="E9" s="11" t="inlineStr">
        <is>
          <t>Importe</t>
        </is>
      </c>
    </row>
    <row r="10">
      <c r="A10" s="12">
        <f>$B$6+0</f>
        <v/>
      </c>
      <c r="B10" s="13">
        <f>SUMIF('Registros'!$A:$A,$A10,'Registros'!$G:$G)</f>
        <v/>
      </c>
      <c r="C10" s="13">
        <f>SUMIFS('Registros'!$G:$G,'Registros'!$A:$A,$A10,'Registros'!$H:$H,'Proyectos'!$E$3)</f>
        <v/>
      </c>
      <c r="D10" s="14">
        <f>IFERROR($C10/$B10,0)</f>
        <v/>
      </c>
      <c r="E10" s="15">
        <f>SUMIF('Registros'!$A:$A,$A10,'Registros'!$I:$I)</f>
        <v/>
      </c>
    </row>
    <row r="11">
      <c r="A11" s="16">
        <f>$B$6+1</f>
        <v/>
      </c>
      <c r="B11" s="17">
        <f>SUMIF('Registros'!$A:$A,$A11,'Registros'!$G:$G)</f>
        <v/>
      </c>
      <c r="C11" s="17">
        <f>SUMIFS('Registros'!$G:$G,'Registros'!$A:$A,$A11,'Registros'!$H:$H,'Proyectos'!$E$3)</f>
        <v/>
      </c>
      <c r="D11" s="18">
        <f>IFERROR($C11/$B11,0)</f>
        <v/>
      </c>
      <c r="E11" s="19">
        <f>SUMIF('Registros'!$A:$A,$A11,'Registros'!$I:$I)</f>
        <v/>
      </c>
    </row>
    <row r="12">
      <c r="A12" s="12">
        <f>$B$6+2</f>
        <v/>
      </c>
      <c r="B12" s="13">
        <f>SUMIF('Registros'!$A:$A,$A12,'Registros'!$G:$G)</f>
        <v/>
      </c>
      <c r="C12" s="13">
        <f>SUMIFS('Registros'!$G:$G,'Registros'!$A:$A,$A12,'Registros'!$H:$H,'Proyectos'!$E$3)</f>
        <v/>
      </c>
      <c r="D12" s="14">
        <f>IFERROR($C12/$B12,0)</f>
        <v/>
      </c>
      <c r="E12" s="15">
        <f>SUMIF('Registros'!$A:$A,$A12,'Registros'!$I:$I)</f>
        <v/>
      </c>
    </row>
    <row r="13">
      <c r="A13" s="16">
        <f>$B$6+3</f>
        <v/>
      </c>
      <c r="B13" s="17">
        <f>SUMIF('Registros'!$A:$A,$A13,'Registros'!$G:$G)</f>
        <v/>
      </c>
      <c r="C13" s="17">
        <f>SUMIFS('Registros'!$G:$G,'Registros'!$A:$A,$A13,'Registros'!$H:$H,'Proyectos'!$E$3)</f>
        <v/>
      </c>
      <c r="D13" s="18">
        <f>IFERROR($C13/$B13,0)</f>
        <v/>
      </c>
      <c r="E13" s="19">
        <f>SUMIF('Registros'!$A:$A,$A13,'Registros'!$I:$I)</f>
        <v/>
      </c>
    </row>
    <row r="14">
      <c r="A14" s="12">
        <f>$B$6+4</f>
        <v/>
      </c>
      <c r="B14" s="13">
        <f>SUMIF('Registros'!$A:$A,$A14,'Registros'!$G:$G)</f>
        <v/>
      </c>
      <c r="C14" s="13">
        <f>SUMIFS('Registros'!$G:$G,'Registros'!$A:$A,$A14,'Registros'!$H:$H,'Proyectos'!$E$3)</f>
        <v/>
      </c>
      <c r="D14" s="14">
        <f>IFERROR($C14/$B14,0)</f>
        <v/>
      </c>
      <c r="E14" s="15">
        <f>SUMIF('Registros'!$A:$A,$A14,'Registros'!$I:$I)</f>
        <v/>
      </c>
    </row>
    <row r="15">
      <c r="A15" s="16">
        <f>$B$6+5</f>
        <v/>
      </c>
      <c r="B15" s="17">
        <f>SUMIF('Registros'!$A:$A,$A15,'Registros'!$G:$G)</f>
        <v/>
      </c>
      <c r="C15" s="17">
        <f>SUMIFS('Registros'!$G:$G,'Registros'!$A:$A,$A15,'Registros'!$H:$H,'Proyectos'!$E$3)</f>
        <v/>
      </c>
      <c r="D15" s="18">
        <f>IFERROR($C15/$B15,0)</f>
        <v/>
      </c>
      <c r="E15" s="19">
        <f>SUMIF('Registros'!$A:$A,$A15,'Registros'!$I:$I)</f>
        <v/>
      </c>
    </row>
    <row r="16">
      <c r="A16" s="12">
        <f>$B$6+6</f>
        <v/>
      </c>
      <c r="B16" s="13">
        <f>SUMIF('Registros'!$A:$A,$A16,'Registros'!$G:$G)</f>
        <v/>
      </c>
      <c r="C16" s="13">
        <f>SUMIFS('Registros'!$G:$G,'Registros'!$A:$A,$A16,'Registros'!$H:$H,'Proyectos'!$E$3)</f>
        <v/>
      </c>
      <c r="D16" s="14">
        <f>IFERROR($C16/$B16,0)</f>
        <v/>
      </c>
      <c r="E16" s="15">
        <f>SUMIF('Registros'!$A:$A,$A16,'Registros'!$I:$I)</f>
        <v/>
      </c>
    </row>
    <row r="17">
      <c r="A17" s="20" t="inlineStr">
        <is>
          <t>Total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Esta semana por proyecto</t>
        </is>
      </c>
    </row>
    <row r="20" ht="20" customHeight="1">
      <c r="A20" s="11" t="inlineStr">
        <is>
          <t>Proyecto</t>
        </is>
      </c>
      <c r="B20" s="11" t="inlineStr">
        <is>
          <t>Cliente</t>
        </is>
      </c>
      <c r="C20" s="11" t="inlineStr">
        <is>
          <t>Horas</t>
        </is>
      </c>
      <c r="D20" s="11" t="inlineStr">
        <is>
          <t>Horas facturables</t>
        </is>
      </c>
      <c r="E20" s="11" t="inlineStr">
        <is>
          <t>Importe</t>
        </is>
      </c>
    </row>
    <row r="21">
      <c r="A21" s="22">
        <f>IF('Proyectos'!$A3="","",'Proyectos'!$A3)</f>
        <v/>
      </c>
      <c r="B21" s="22">
        <f>IF($A21="","",'Proyectos'!$B3)</f>
        <v/>
      </c>
      <c r="C21" s="13">
        <f>IF($A21="","",SUMIFS('Registros'!$G:$G,'Registros'!$B:$B,$A21,'Registros'!$A:$A,"&gt;="&amp;$B$6,'Registros'!$A:$A,"&lt;"&amp;($B$6+7)))</f>
        <v/>
      </c>
      <c r="D21" s="13">
        <f>IF($A21="","",SUMIFS('Registros'!$G:$G,'Registros'!$B:$B,$A21,'Registros'!$H:$H,'Proyectos'!$E$3,'Registros'!$A:$A,"&gt;="&amp;$B$6,'Registros'!$A:$A,"&lt;"&amp;($B$6+7)))</f>
        <v/>
      </c>
      <c r="E21" s="15">
        <f>IF($A21="","",SUMIFS('Registros'!$I:$I,'Registros'!$B:$B,$A21,'Registros'!$A:$A,"&gt;="&amp;$B$6,'Registros'!$A:$A,"&lt;"&amp;($B$6+7)))</f>
        <v/>
      </c>
    </row>
    <row r="22">
      <c r="A22" s="23">
        <f>IF('Proyectos'!$A4="","",'Proyectos'!$A4)</f>
        <v/>
      </c>
      <c r="B22" s="23">
        <f>IF($A22="","",'Proyectos'!$B4)</f>
        <v/>
      </c>
      <c r="C22" s="17">
        <f>IF($A22="","",SUMIFS('Registros'!$G:$G,'Registros'!$B:$B,$A22,'Registros'!$A:$A,"&gt;="&amp;$B$6,'Registros'!$A:$A,"&lt;"&amp;($B$6+7)))</f>
        <v/>
      </c>
      <c r="D22" s="17">
        <f>IF($A22="","",SUMIFS('Registros'!$G:$G,'Registros'!$B:$B,$A22,'Registros'!$H:$H,'Proyectos'!$E$3,'Registros'!$A:$A,"&gt;="&amp;$B$6,'Registros'!$A:$A,"&lt;"&amp;($B$6+7)))</f>
        <v/>
      </c>
      <c r="E22" s="19">
        <f>IF($A22="","",SUMIFS('Registros'!$I:$I,'Registros'!$B:$B,$A22,'Registros'!$A:$A,"&gt;="&amp;$B$6,'Registros'!$A:$A,"&lt;"&amp;($B$6+7)))</f>
        <v/>
      </c>
    </row>
    <row r="23">
      <c r="A23" s="22">
        <f>IF('Proyectos'!$A5="","",'Proyectos'!$A5)</f>
        <v/>
      </c>
      <c r="B23" s="22">
        <f>IF($A23="","",'Proyectos'!$B5)</f>
        <v/>
      </c>
      <c r="C23" s="13">
        <f>IF($A23="","",SUMIFS('Registros'!$G:$G,'Registros'!$B:$B,$A23,'Registros'!$A:$A,"&gt;="&amp;$B$6,'Registros'!$A:$A,"&lt;"&amp;($B$6+7)))</f>
        <v/>
      </c>
      <c r="D23" s="13">
        <f>IF($A23="","",SUMIFS('Registros'!$G:$G,'Registros'!$B:$B,$A23,'Registros'!$H:$H,'Proyectos'!$E$3,'Registros'!$A:$A,"&gt;="&amp;$B$6,'Registros'!$A:$A,"&lt;"&amp;($B$6+7)))</f>
        <v/>
      </c>
      <c r="E23" s="15">
        <f>IF($A23="","",SUMIFS('Registros'!$I:$I,'Registros'!$B:$B,$A23,'Registros'!$A:$A,"&gt;="&amp;$B$6,'Registros'!$A:$A,"&lt;"&amp;($B$6+7)))</f>
        <v/>
      </c>
    </row>
    <row r="24">
      <c r="A24" s="23">
        <f>IF('Proyectos'!$A6="","",'Proyectos'!$A6)</f>
        <v/>
      </c>
      <c r="B24" s="23">
        <f>IF($A24="","",'Proyectos'!$B6)</f>
        <v/>
      </c>
      <c r="C24" s="17">
        <f>IF($A24="","",SUMIFS('Registros'!$G:$G,'Registros'!$B:$B,$A24,'Registros'!$A:$A,"&gt;="&amp;$B$6,'Registros'!$A:$A,"&lt;"&amp;($B$6+7)))</f>
        <v/>
      </c>
      <c r="D24" s="17">
        <f>IF($A24="","",SUMIFS('Registros'!$G:$G,'Registros'!$B:$B,$A24,'Registros'!$H:$H,'Proyectos'!$E$3,'Registros'!$A:$A,"&gt;="&amp;$B$6,'Registros'!$A:$A,"&lt;"&amp;($B$6+7)))</f>
        <v/>
      </c>
      <c r="E24" s="19">
        <f>IF($A24="","",SUMIFS('Registros'!$I:$I,'Registros'!$B:$B,$A24,'Registros'!$A:$A,"&gt;="&amp;$B$6,'Registros'!$A:$A,"&lt;"&amp;($B$6+7)))</f>
        <v/>
      </c>
    </row>
    <row r="25">
      <c r="A25" s="22">
        <f>IF('Proyectos'!$A7="","",'Proyectos'!$A7)</f>
        <v/>
      </c>
      <c r="B25" s="22">
        <f>IF($A25="","",'Proyectos'!$B7)</f>
        <v/>
      </c>
      <c r="C25" s="13">
        <f>IF($A25="","",SUMIFS('Registros'!$G:$G,'Registros'!$B:$B,$A25,'Registros'!$A:$A,"&gt;="&amp;$B$6,'Registros'!$A:$A,"&lt;"&amp;($B$6+7)))</f>
        <v/>
      </c>
      <c r="D25" s="13">
        <f>IF($A25="","",SUMIFS('Registros'!$G:$G,'Registros'!$B:$B,$A25,'Registros'!$H:$H,'Proyectos'!$E$3,'Registros'!$A:$A,"&gt;="&amp;$B$6,'Registros'!$A:$A,"&lt;"&amp;($B$6+7)))</f>
        <v/>
      </c>
      <c r="E25" s="15">
        <f>IF($A25="","",SUMIFS('Registros'!$I:$I,'Registros'!$B:$B,$A25,'Registros'!$A:$A,"&gt;="&amp;$B$6,'Registros'!$A:$A,"&lt;"&amp;($B$6+7)))</f>
        <v/>
      </c>
    </row>
    <row r="26">
      <c r="A26" s="23">
        <f>IF('Proyectos'!$A8="","",'Proyectos'!$A8)</f>
        <v/>
      </c>
      <c r="B26" s="23">
        <f>IF($A26="","",'Proyectos'!$B8)</f>
        <v/>
      </c>
      <c r="C26" s="17">
        <f>IF($A26="","",SUMIFS('Registros'!$G:$G,'Registros'!$B:$B,$A26,'Registros'!$A:$A,"&gt;="&amp;$B$6,'Registros'!$A:$A,"&lt;"&amp;($B$6+7)))</f>
        <v/>
      </c>
      <c r="D26" s="17">
        <f>IF($A26="","",SUMIFS('Registros'!$G:$G,'Registros'!$B:$B,$A26,'Registros'!$H:$H,'Proyectos'!$E$3,'Registros'!$A:$A,"&gt;="&amp;$B$6,'Registros'!$A:$A,"&lt;"&amp;($B$6+7)))</f>
        <v/>
      </c>
      <c r="E26" s="19">
        <f>IF($A26="","",SUMIFS('Registros'!$I:$I,'Registros'!$B:$B,$A26,'Registros'!$A:$A,"&gt;="&amp;$B$6,'Registros'!$A:$A,"&lt;"&amp;($B$6+7)))</f>
        <v/>
      </c>
    </row>
    <row r="27">
      <c r="A27" s="22">
        <f>IF('Proyectos'!$A9="","",'Proyectos'!$A9)</f>
        <v/>
      </c>
      <c r="B27" s="22">
        <f>IF($A27="","",'Proyectos'!$B9)</f>
        <v/>
      </c>
      <c r="C27" s="13">
        <f>IF($A27="","",SUMIFS('Registros'!$G:$G,'Registros'!$B:$B,$A27,'Registros'!$A:$A,"&gt;="&amp;$B$6,'Registros'!$A:$A,"&lt;"&amp;($B$6+7)))</f>
        <v/>
      </c>
      <c r="D27" s="13">
        <f>IF($A27="","",SUMIFS('Registros'!$G:$G,'Registros'!$B:$B,$A27,'Registros'!$H:$H,'Proyectos'!$E$3,'Registros'!$A:$A,"&gt;="&amp;$B$6,'Registros'!$A:$A,"&lt;"&amp;($B$6+7)))</f>
        <v/>
      </c>
      <c r="E27" s="15">
        <f>IF($A27="","",SUMIFS('Registros'!$I:$I,'Registros'!$B:$B,$A27,'Registros'!$A:$A,"&gt;="&amp;$B$6,'Registros'!$A:$A,"&lt;"&amp;($B$6+7)))</f>
        <v/>
      </c>
    </row>
    <row r="28">
      <c r="A28" s="23">
        <f>IF('Proyectos'!$A10="","",'Proyectos'!$A10)</f>
        <v/>
      </c>
      <c r="B28" s="23">
        <f>IF($A28="","",'Proyectos'!$B10)</f>
        <v/>
      </c>
      <c r="C28" s="17">
        <f>IF($A28="","",SUMIFS('Registros'!$G:$G,'Registros'!$B:$B,$A28,'Registros'!$A:$A,"&gt;="&amp;$B$6,'Registros'!$A:$A,"&lt;"&amp;($B$6+7)))</f>
        <v/>
      </c>
      <c r="D28" s="17">
        <f>IF($A28="","",SUMIFS('Registros'!$G:$G,'Registros'!$B:$B,$A28,'Registros'!$H:$H,'Proyectos'!$E$3,'Registros'!$A:$A,"&gt;="&amp;$B$6,'Registros'!$A:$A,"&lt;"&amp;($B$6+7)))</f>
        <v/>
      </c>
      <c r="E28" s="19">
        <f>IF($A28="","",SUMIFS('Registros'!$I:$I,'Registros'!$B:$B,$A28,'Registros'!$A:$A,"&gt;="&amp;$B$6,'Registros'!$A:$A,"&lt;"&amp;($B$6+7)))</f>
        <v/>
      </c>
    </row>
    <row r="29">
      <c r="A29" s="22">
        <f>IF('Proyectos'!$A11="","",'Proyectos'!$A11)</f>
        <v/>
      </c>
      <c r="B29" s="22">
        <f>IF($A29="","",'Proyectos'!$B11)</f>
        <v/>
      </c>
      <c r="C29" s="13">
        <f>IF($A29="","",SUMIFS('Registros'!$G:$G,'Registros'!$B:$B,$A29,'Registros'!$A:$A,"&gt;="&amp;$B$6,'Registros'!$A:$A,"&lt;"&amp;($B$6+7)))</f>
        <v/>
      </c>
      <c r="D29" s="13">
        <f>IF($A29="","",SUMIFS('Registros'!$G:$G,'Registros'!$B:$B,$A29,'Registros'!$H:$H,'Proyectos'!$E$3,'Registros'!$A:$A,"&gt;="&amp;$B$6,'Registros'!$A:$A,"&lt;"&amp;($B$6+7)))</f>
        <v/>
      </c>
      <c r="E29" s="15">
        <f>IF($A29="","",SUMIFS('Registros'!$I:$I,'Registros'!$B:$B,$A29,'Registros'!$A:$A,"&gt;="&amp;$B$6,'Registros'!$A:$A,"&lt;"&amp;($B$6+7)))</f>
        <v/>
      </c>
    </row>
    <row r="30">
      <c r="A30" s="23">
        <f>IF('Proyectos'!$A12="","",'Proyectos'!$A12)</f>
        <v/>
      </c>
      <c r="B30" s="23">
        <f>IF($A30="","",'Proyectos'!$B12)</f>
        <v/>
      </c>
      <c r="C30" s="17">
        <f>IF($A30="","",SUMIFS('Registros'!$G:$G,'Registros'!$B:$B,$A30,'Registros'!$A:$A,"&gt;="&amp;$B$6,'Registros'!$A:$A,"&lt;"&amp;($B$6+7)))</f>
        <v/>
      </c>
      <c r="D30" s="17">
        <f>IF($A30="","",SUMIFS('Registros'!$G:$G,'Registros'!$B:$B,$A30,'Registros'!$H:$H,'Proyectos'!$E$3,'Registros'!$A:$A,"&gt;="&amp;$B$6,'Registros'!$A:$A,"&lt;"&amp;($B$6+7)))</f>
        <v/>
      </c>
      <c r="E30" s="19">
        <f>IF($A30="","",SUMIFS('Registros'!$I:$I,'Registros'!$B:$B,$A30,'Registros'!$A:$A,"&gt;="&amp;$B$6,'Registros'!$A:$A,"&lt;"&amp;($B$6+7)))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Hoja de horas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Registros de tiempo</t>
        </is>
      </c>
    </row>
    <row r="4">
      <c r="A4" s="5" t="inlineStr">
        <is>
          <t>Una fila por bloque de trabajo. Las horas salen de inicio, fin y descanso; las filas facturables aplican la tarifa del proyecto.</t>
        </is>
      </c>
    </row>
    <row r="5"/>
    <row r="6">
      <c r="A6" s="6" t="inlineStr">
        <is>
          <t>Registros</t>
        </is>
      </c>
      <c r="B6" s="24">
        <f>COUNTA($A$10:$A$200)</f>
        <v/>
      </c>
      <c r="C6" s="6" t="inlineStr">
        <is>
          <t>Horas</t>
        </is>
      </c>
      <c r="D6" s="8">
        <f>SUM($G$10:$G$200)</f>
        <v/>
      </c>
      <c r="E6" s="6" t="inlineStr">
        <is>
          <t>Importe facturable</t>
        </is>
      </c>
      <c r="F6" s="10">
        <f>SUM($I$10:$I$200)</f>
        <v/>
      </c>
    </row>
    <row r="7"/>
    <row r="8"/>
    <row r="9" ht="20" customHeight="1">
      <c r="A9" s="11" t="inlineStr">
        <is>
          <t>Fecha</t>
        </is>
      </c>
      <c r="B9" s="11" t="inlineStr">
        <is>
          <t>Proyecto</t>
        </is>
      </c>
      <c r="C9" s="11" t="inlineStr">
        <is>
          <t>Tarea</t>
        </is>
      </c>
      <c r="D9" s="11" t="inlineStr">
        <is>
          <t>Inicio</t>
        </is>
      </c>
      <c r="E9" s="11" t="inlineStr">
        <is>
          <t>Fin</t>
        </is>
      </c>
      <c r="F9" s="11" t="inlineStr">
        <is>
          <t>Descanso (min)</t>
        </is>
      </c>
      <c r="G9" s="11" t="inlineStr">
        <is>
          <t>Horas</t>
        </is>
      </c>
      <c r="H9" s="11" t="inlineStr">
        <is>
          <t>Facturable</t>
        </is>
      </c>
      <c r="I9" s="11" t="inlineStr">
        <is>
          <t>Importe</t>
        </is>
      </c>
      <c r="J9" s="11" t="inlineStr">
        <is>
          <t>Notas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Paleta de colores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Sí</t>
        </is>
      </c>
      <c r="I10" s="15">
        <f>IF(OR($B10="",$H10&lt;&gt;'Proyectos'!$E$3),0,$G10*IFERROR(VLOOKUP($B10,'Proyectos'!$A$3:$C$12,3,FALSE),0))</f>
        <v/>
      </c>
      <c r="J10" s="22" t="n"/>
    </row>
    <row r="11">
      <c r="A11" s="28" t="n">
        <v>46297</v>
      </c>
      <c r="B11" s="23" t="inlineStr">
        <is>
          <t>Interno</t>
        </is>
      </c>
      <c r="C11" s="23" t="inlineStr">
        <is>
          <t>Facturación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No</t>
        </is>
      </c>
      <c r="I11" s="19">
        <f>IF(OR($B11="",$H11&lt;&gt;'Proyectos'!$E$3),0,$G11*IFERROR(VLOOKUP($B11,'Proyectos'!$A$3:$C$12,3,FALSE),0))</f>
        <v/>
      </c>
      <c r="J11" s="23" t="n"/>
    </row>
    <row r="12">
      <c r="A12" s="25" t="n">
        <v>46300</v>
      </c>
      <c r="B12" s="22" t="inlineStr">
        <is>
          <t>Website refresh</t>
        </is>
      </c>
      <c r="C12" s="22" t="inlineStr">
        <is>
          <t>Llamada de arranque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Sí</t>
        </is>
      </c>
      <c r="I12" s="15">
        <f>IF(OR($B12="",$H12&lt;&gt;'Proyectos'!$E$3),0,$G12*IFERROR(VLOOKUP($B12,'Proyectos'!$A$3:$C$12,3,FALSE),0))</f>
        <v/>
      </c>
      <c r="J12" s="22" t="n"/>
    </row>
    <row r="13">
      <c r="A13" s="28" t="n">
        <v>46300</v>
      </c>
      <c r="B13" s="23" t="inlineStr">
        <is>
          <t>Website refresh</t>
        </is>
      </c>
      <c r="C13" s="23" t="inlineStr">
        <is>
          <t>Mapa del sitio y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Sí</t>
        </is>
      </c>
      <c r="I13" s="19">
        <f>IF(OR($B13="",$H13&lt;&gt;'Proyectos'!$E$3),0,$G13*IFERROR(VLOOKUP($B13,'Proyectos'!$A$3:$C$12,3,FALSE),0))</f>
        <v/>
      </c>
      <c r="J13" s="23" t="n"/>
    </row>
    <row r="14">
      <c r="A14" s="25" t="n">
        <v>46300</v>
      </c>
      <c r="B14" s="22" t="inlineStr">
        <is>
          <t>Interno</t>
        </is>
      </c>
      <c r="C14" s="22" t="inlineStr">
        <is>
          <t>Correo y gestiones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No</t>
        </is>
      </c>
      <c r="I14" s="15">
        <f>IF(OR($B14="",$H14&lt;&gt;'Proyectos'!$E$3),0,$G14*IFERROR(VLOOKUP($B14,'Proyectos'!$A$3:$C$12,3,FALSE),0))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Página de uso del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Sí</t>
        </is>
      </c>
      <c r="I15" s="19">
        <f>IF(OR($B15="",$H15&lt;&gt;'Proyectos'!$E$3),0,$G15*IFERROR(VLOOKUP($B15,'Proyectos'!$A$3:$C$12,3,FALSE),0))</f>
        <v/>
      </c>
      <c r="J15" s="23" t="n"/>
    </row>
    <row r="16">
      <c r="A16" s="25" t="n">
        <v>46301</v>
      </c>
      <c r="B16" s="22" t="inlineStr">
        <is>
          <t>Soporte mensual</t>
        </is>
      </c>
      <c r="C16" s="22" t="inlineStr">
        <is>
          <t>Arreglo del formulario de reservas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Sí</t>
        </is>
      </c>
      <c r="I16" s="15">
        <f>IF(OR($B16="",$H16&lt;&gt;'Proyectos'!$E$3),0,$G16*IFERROR(VLOOKUP($B16,'Proyectos'!$A$3:$C$12,3,FALSE),0))</f>
        <v/>
      </c>
      <c r="J16" s="22" t="n"/>
    </row>
    <row r="17">
      <c r="A17" s="28" t="n">
        <v>46302</v>
      </c>
      <c r="B17" s="23" t="inlineStr">
        <is>
          <t>Website refresh</t>
        </is>
      </c>
      <c r="C17" s="23" t="inlineStr">
        <is>
          <t>Maqueta de la portada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Sí</t>
        </is>
      </c>
      <c r="I17" s="19">
        <f>IF(OR($B17="",$H17&lt;&gt;'Proyectos'!$E$3),0,$G17*IFERROR(VLOOKUP($B17,'Proyectos'!$A$3:$C$12,3,FALSE),0))</f>
        <v/>
      </c>
      <c r="J17" s="23" t="n"/>
    </row>
    <row r="18">
      <c r="A18" s="25" t="n">
        <v>46302</v>
      </c>
      <c r="B18" s="22" t="inlineStr">
        <is>
          <t>Interno</t>
        </is>
      </c>
      <c r="C18" s="22" t="inlineStr">
        <is>
          <t>Reunión de equipo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No</t>
        </is>
      </c>
      <c r="I18" s="15">
        <f>IF(OR($B18="",$H18&lt;&gt;'Proyectos'!$E$3),0,$G18*IFERROR(VLOOKUP($B18,'Proyectos'!$A$3:$C$12,3,FALSE),0))</f>
        <v/>
      </c>
      <c r="J18" s="22" t="n"/>
    </row>
    <row r="19">
      <c r="A19" s="28" t="n">
        <v>46303</v>
      </c>
      <c r="B19" s="23" t="inlineStr">
        <is>
          <t>Soporte mensual</t>
        </is>
      </c>
      <c r="C19" s="23" t="inlineStr">
        <is>
          <t>Informe mensual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Sí</t>
        </is>
      </c>
      <c r="I19" s="19">
        <f>IF(OR($B19="",$H19&lt;&gt;'Proyectos'!$E$3),0,$G19*IFERROR(VLOOKUP($B19,'Proyectos'!$A$3:$C$12,3,FALSE),0))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Revisión con el cliente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Sí</t>
        </is>
      </c>
      <c r="I20" s="15">
        <f>IF(OR($B20="",$H20&lt;&gt;'Proyectos'!$E$3),0,$G20*IFERROR(VLOOKUP($B20,'Proyectos'!$A$3:$C$12,3,FALSE),0))</f>
        <v/>
      </c>
      <c r="J20" s="22" t="inlineStr">
        <is>
          <t>Cambios acordados</t>
        </is>
      </c>
    </row>
    <row r="21">
      <c r="A21" s="28" t="n">
        <v>46303</v>
      </c>
      <c r="B21" s="23" t="inlineStr">
        <is>
          <t>Website refresh</t>
        </is>
      </c>
      <c r="C21" s="23" t="inlineStr">
        <is>
          <t>Página de contacto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Sí</t>
        </is>
      </c>
      <c r="I21" s="19">
        <f>IF(OR($B21="",$H21&lt;&gt;'Proyectos'!$E$3),0,$G21*IFERROR(VLOOKUP($B21,'Proyectos'!$A$3:$C$12,3,FALSE),0))</f>
        <v/>
      </c>
      <c r="J21" s="23" t="n"/>
    </row>
    <row r="22">
      <c r="A22" s="25" t="n">
        <v>46304</v>
      </c>
      <c r="B22" s="22" t="inlineStr">
        <is>
          <t>Website refresh</t>
        </is>
      </c>
      <c r="C22" s="22" t="inlineStr">
        <is>
          <t>Primera ronda de cambios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Sí</t>
        </is>
      </c>
      <c r="I22" s="15">
        <f>IF(OR($B22="",$H22&lt;&gt;'Proyectos'!$E$3),0,$G22*IFERROR(VLOOKUP($B22,'Proyectos'!$A$3:$C$12,3,FALSE),0))</f>
        <v/>
      </c>
      <c r="J22" s="22" t="n"/>
    </row>
    <row r="23">
      <c r="A23" s="28" t="n">
        <v>46304</v>
      </c>
      <c r="B23" s="23" t="inlineStr">
        <is>
          <t>Interno</t>
        </is>
      </c>
      <c r="C23" s="23" t="inlineStr">
        <is>
          <t>Actualizar el portafolio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No</t>
        </is>
      </c>
      <c r="I23" s="19">
        <f>IF(OR($B23="",$H23&lt;&gt;'Proyectos'!$E$3),0,$G23*IFERROR(VLOOKUP($B23,'Proyectos'!$A$3:$C$12,3,FALSE),0))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IF(OR($B24="",$H24&lt;&gt;'Proyectos'!$E$3),0,$G24*IFERROR(VLOOKUP($B24,'Proyectos'!$A$3:$C$12,3,FALSE),0))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IF(OR($B25="",$H25&lt;&gt;'Proyectos'!$E$3),0,$G25*IFERROR(VLOOKUP($B25,'Proyectos'!$A$3:$C$12,3,FALSE),0))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IF(OR($B26="",$H26&lt;&gt;'Proyectos'!$E$3),0,$G26*IFERROR(VLOOKUP($B26,'Proyectos'!$A$3:$C$12,3,FALSE),0))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IF(OR($B27="",$H27&lt;&gt;'Proyectos'!$E$3),0,$G27*IFERROR(VLOOKUP($B27,'Proyectos'!$A$3:$C$12,3,FALSE),0))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IF(OR($B28="",$H28&lt;&gt;'Proyectos'!$E$3),0,$G28*IFERROR(VLOOKUP($B28,'Proyectos'!$A$3:$C$12,3,FALSE),0))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IF(OR($B29="",$H29&lt;&gt;'Proyectos'!$E$3),0,$G29*IFERROR(VLOOKUP($B29,'Proyectos'!$A$3:$C$12,3,FALSE),0))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IF(OR($B30="",$H30&lt;&gt;'Proyectos'!$E$3),0,$G30*IFERROR(VLOOKUP($B30,'Proyectos'!$A$3:$C$12,3,FALSE),0))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IF(OR($B31="",$H31&lt;&gt;'Proyectos'!$E$3),0,$G31*IFERROR(VLOOKUP($B31,'Proyectos'!$A$3:$C$12,3,FALSE),0))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IF(OR($B32="",$H32&lt;&gt;'Proyectos'!$E$3),0,$G32*IFERROR(VLOOKUP($B32,'Proyectos'!$A$3:$C$12,3,FALSE),0))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IF(OR($B33="",$H33&lt;&gt;'Proyectos'!$E$3),0,$G33*IFERROR(VLOOKUP($B33,'Proyectos'!$A$3:$C$12,3,FALSE),0))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IF(OR($B34="",$H34&lt;&gt;'Proyectos'!$E$3),0,$G34*IFERROR(VLOOKUP($B34,'Proyectos'!$A$3:$C$12,3,FALSE),0))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IF(OR($B35="",$H35&lt;&gt;'Proyectos'!$E$3),0,$G35*IFERROR(VLOOKUP($B35,'Proyectos'!$A$3:$C$12,3,FALSE),0))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IF(OR($B36="",$H36&lt;&gt;'Proyectos'!$E$3),0,$G36*IFERROR(VLOOKUP($B36,'Proyectos'!$A$3:$C$12,3,FALSE),0))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IF(OR($B37="",$H37&lt;&gt;'Proyectos'!$E$3),0,$G37*IFERROR(VLOOKUP($B37,'Proyectos'!$A$3:$C$12,3,FALSE),0))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IF(OR($B38="",$H38&lt;&gt;'Proyectos'!$E$3),0,$G38*IFERROR(VLOOKUP($B38,'Proyectos'!$A$3:$C$12,3,FALSE),0))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IF(OR($B39="",$H39&lt;&gt;'Proyectos'!$E$3),0,$G39*IFERROR(VLOOKUP($B39,'Proyectos'!$A$3:$C$12,3,FALSE),0))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IF(OR($B40="",$H40&lt;&gt;'Proyectos'!$E$3),0,$G40*IFERROR(VLOOKUP($B40,'Proyectos'!$A$3:$C$12,3,FALSE),0))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IF(OR($B41="",$H41&lt;&gt;'Proyectos'!$E$3),0,$G41*IFERROR(VLOOKUP($B41,'Proyectos'!$A$3:$C$12,3,FALSE),0))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IF(OR($B42="",$H42&lt;&gt;'Proyectos'!$E$3),0,$G42*IFERROR(VLOOKUP($B42,'Proyectos'!$A$3:$C$12,3,FALSE),0))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IF(OR($B43="",$H43&lt;&gt;'Proyectos'!$E$3),0,$G43*IFERROR(VLOOKUP($B43,'Proyectos'!$A$3:$C$12,3,FALSE),0))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IF(OR($B44="",$H44&lt;&gt;'Proyectos'!$E$3),0,$G44*IFERROR(VLOOKUP($B44,'Proyectos'!$A$3:$C$12,3,FALSE),0))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IF(OR($B45="",$H45&lt;&gt;'Proyectos'!$E$3),0,$G45*IFERROR(VLOOKUP($B45,'Proyectos'!$A$3:$C$12,3,FALSE),0))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IF(OR($B46="",$H46&lt;&gt;'Proyectos'!$E$3),0,$G46*IFERROR(VLOOKUP($B46,'Proyectos'!$A$3:$C$12,3,FALSE),0))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IF(OR($B47="",$H47&lt;&gt;'Proyectos'!$E$3),0,$G47*IFERROR(VLOOKUP($B47,'Proyectos'!$A$3:$C$12,3,FALSE),0))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IF(OR($B48="",$H48&lt;&gt;'Proyectos'!$E$3),0,$G48*IFERROR(VLOOKUP($B48,'Proyectos'!$A$3:$C$12,3,FALSE),0))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IF(OR($B49="",$H49&lt;&gt;'Proyectos'!$E$3),0,$G49*IFERROR(VLOOKUP($B49,'Proyectos'!$A$3:$C$12,3,FALSE),0))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IF(OR($B50="",$H50&lt;&gt;'Proyectos'!$E$3),0,$G50*IFERROR(VLOOKUP($B50,'Proyectos'!$A$3:$C$12,3,FALSE),0))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IF(OR($B51="",$H51&lt;&gt;'Proyectos'!$E$3),0,$G51*IFERROR(VLOOKUP($B51,'Proyectos'!$A$3:$C$12,3,FALSE),0))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IF(OR($B52="",$H52&lt;&gt;'Proyectos'!$E$3),0,$G52*IFERROR(VLOOKUP($B52,'Proyectos'!$A$3:$C$12,3,FALSE),0))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IF(OR($B53="",$H53&lt;&gt;'Proyectos'!$E$3),0,$G53*IFERROR(VLOOKUP($B53,'Proyectos'!$A$3:$C$12,3,FALSE),0))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IF(OR($B54="",$H54&lt;&gt;'Proyectos'!$E$3),0,$G54*IFERROR(VLOOKUP($B54,'Proyectos'!$A$3:$C$12,3,FALSE),0))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IF(OR($B55="",$H55&lt;&gt;'Proyectos'!$E$3),0,$G55*IFERROR(VLOOKUP($B55,'Proyectos'!$A$3:$C$12,3,FALSE),0))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IF(OR($B56="",$H56&lt;&gt;'Proyectos'!$E$3),0,$G56*IFERROR(VLOOKUP($B56,'Proyectos'!$A$3:$C$12,3,FALSE),0))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IF(OR($B57="",$H57&lt;&gt;'Proyectos'!$E$3),0,$G57*IFERROR(VLOOKUP($B57,'Proyectos'!$A$3:$C$12,3,FALSE),0))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IF(OR($B58="",$H58&lt;&gt;'Proyectos'!$E$3),0,$G58*IFERROR(VLOOKUP($B58,'Proyectos'!$A$3:$C$12,3,FALSE),0))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IF(OR($B59="",$H59&lt;&gt;'Proyectos'!$E$3),0,$G59*IFERROR(VLOOKUP($B59,'Proyectos'!$A$3:$C$12,3,FALSE),0))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IF(OR($B60="",$H60&lt;&gt;'Proyectos'!$E$3),0,$G60*IFERROR(VLOOKUP($B60,'Proyectos'!$A$3:$C$12,3,FALSE),0))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IF(OR($B61="",$H61&lt;&gt;'Proyectos'!$E$3),0,$G61*IFERROR(VLOOKUP($B61,'Proyectos'!$A$3:$C$12,3,FALSE),0))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IF(OR($B62="",$H62&lt;&gt;'Proyectos'!$E$3),0,$G62*IFERROR(VLOOKUP($B62,'Proyectos'!$A$3:$C$12,3,FALSE),0))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IF(OR($B63="",$H63&lt;&gt;'Proyectos'!$E$3),0,$G63*IFERROR(VLOOKUP($B63,'Proyectos'!$A$3:$C$12,3,FALSE),0))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IF(OR($B64="",$H64&lt;&gt;'Proyectos'!$E$3),0,$G64*IFERROR(VLOOKUP($B64,'Proyectos'!$A$3:$C$12,3,FALSE),0))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IF(OR($B65="",$H65&lt;&gt;'Proyectos'!$E$3),0,$G65*IFERROR(VLOOKUP($B65,'Proyectos'!$A$3:$C$12,3,FALSE),0))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IF(OR($B66="",$H66&lt;&gt;'Proyectos'!$E$3),0,$G66*IFERROR(VLOOKUP($B66,'Proyectos'!$A$3:$C$12,3,FALSE),0))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IF(OR($B67="",$H67&lt;&gt;'Proyectos'!$E$3),0,$G67*IFERROR(VLOOKUP($B67,'Proyectos'!$A$3:$C$12,3,FALSE),0))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IF(OR($B68="",$H68&lt;&gt;'Proyectos'!$E$3),0,$G68*IFERROR(VLOOKUP($B68,'Proyectos'!$A$3:$C$12,3,FALSE),0))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IF(OR($B69="",$H69&lt;&gt;'Proyectos'!$E$3),0,$G69*IFERROR(VLOOKUP($B69,'Proyectos'!$A$3:$C$12,3,FALSE),0))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IF(OR($B70="",$H70&lt;&gt;'Proyectos'!$E$3),0,$G70*IFERROR(VLOOKUP($B70,'Proyectos'!$A$3:$C$12,3,FALSE),0))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IF(OR($B71="",$H71&lt;&gt;'Proyectos'!$E$3),0,$G71*IFERROR(VLOOKUP($B71,'Proyectos'!$A$3:$C$12,3,FALSE),0))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IF(OR($B72="",$H72&lt;&gt;'Proyectos'!$E$3),0,$G72*IFERROR(VLOOKUP($B72,'Proyectos'!$A$3:$C$12,3,FALSE),0))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IF(OR($B73="",$H73&lt;&gt;'Proyectos'!$E$3),0,$G73*IFERROR(VLOOKUP($B73,'Proyectos'!$A$3:$C$12,3,FALSE),0))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IF(OR($B74="",$H74&lt;&gt;'Proyectos'!$E$3),0,$G74*IFERROR(VLOOKUP($B74,'Proyectos'!$A$3:$C$12,3,FALSE),0))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IF(OR($B75="",$H75&lt;&gt;'Proyectos'!$E$3),0,$G75*IFERROR(VLOOKUP($B75,'Proyectos'!$A$3:$C$12,3,FALSE),0))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IF(OR($B76="",$H76&lt;&gt;'Proyectos'!$E$3),0,$G76*IFERROR(VLOOKUP($B76,'Proyectos'!$A$3:$C$12,3,FALSE),0))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IF(OR($B77="",$H77&lt;&gt;'Proyectos'!$E$3),0,$G77*IFERROR(VLOOKUP($B77,'Proyectos'!$A$3:$C$12,3,FALSE),0))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IF(OR($B78="",$H78&lt;&gt;'Proyectos'!$E$3),0,$G78*IFERROR(VLOOKUP($B78,'Proyectos'!$A$3:$C$12,3,FALSE),0))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IF(OR($B79="",$H79&lt;&gt;'Proyectos'!$E$3),0,$G79*IFERROR(VLOOKUP($B79,'Proyectos'!$A$3:$C$12,3,FALSE),0))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IF(OR($B80="",$H80&lt;&gt;'Proyectos'!$E$3),0,$G80*IFERROR(VLOOKUP($B80,'Proyectos'!$A$3:$C$12,3,FALSE),0))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IF(OR($B81="",$H81&lt;&gt;'Proyectos'!$E$3),0,$G81*IFERROR(VLOOKUP($B81,'Proyectos'!$A$3:$C$12,3,FALSE),0))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IF(OR($B82="",$H82&lt;&gt;'Proyectos'!$E$3),0,$G82*IFERROR(VLOOKUP($B82,'Proyectos'!$A$3:$C$12,3,FALSE),0))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IF(OR($B83="",$H83&lt;&gt;'Proyectos'!$E$3),0,$G83*IFERROR(VLOOKUP($B83,'Proyectos'!$A$3:$C$12,3,FALSE),0))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IF(OR($B84="",$H84&lt;&gt;'Proyectos'!$E$3),0,$G84*IFERROR(VLOOKUP($B84,'Proyectos'!$A$3:$C$12,3,FALSE),0))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IF(OR($B85="",$H85&lt;&gt;'Proyectos'!$E$3),0,$G85*IFERROR(VLOOKUP($B85,'Proyectos'!$A$3:$C$12,3,FALSE),0))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IF(OR($B86="",$H86&lt;&gt;'Proyectos'!$E$3),0,$G86*IFERROR(VLOOKUP($B86,'Proyectos'!$A$3:$C$12,3,FALSE),0))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IF(OR($B87="",$H87&lt;&gt;'Proyectos'!$E$3),0,$G87*IFERROR(VLOOKUP($B87,'Proyectos'!$A$3:$C$12,3,FALSE),0))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IF(OR($B88="",$H88&lt;&gt;'Proyectos'!$E$3),0,$G88*IFERROR(VLOOKUP($B88,'Proyectos'!$A$3:$C$12,3,FALSE),0))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IF(OR($B89="",$H89&lt;&gt;'Proyectos'!$E$3),0,$G89*IFERROR(VLOOKUP($B89,'Proyectos'!$A$3:$C$12,3,FALSE),0))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IF(OR($B90="",$H90&lt;&gt;'Proyectos'!$E$3),0,$G90*IFERROR(VLOOKUP($B90,'Proyectos'!$A$3:$C$12,3,FALSE),0))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IF(OR($B91="",$H91&lt;&gt;'Proyectos'!$E$3),0,$G91*IFERROR(VLOOKUP($B91,'Proyectos'!$A$3:$C$12,3,FALSE),0))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IF(OR($B92="",$H92&lt;&gt;'Proyectos'!$E$3),0,$G92*IFERROR(VLOOKUP($B92,'Proyectos'!$A$3:$C$12,3,FALSE),0))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IF(OR($B93="",$H93&lt;&gt;'Proyectos'!$E$3),0,$G93*IFERROR(VLOOKUP($B93,'Proyectos'!$A$3:$C$12,3,FALSE),0))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IF(OR($B94="",$H94&lt;&gt;'Proyectos'!$E$3),0,$G94*IFERROR(VLOOKUP($B94,'Proyectos'!$A$3:$C$12,3,FALSE),0))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IF(OR($B95="",$H95&lt;&gt;'Proyectos'!$E$3),0,$G95*IFERROR(VLOOKUP($B95,'Proyectos'!$A$3:$C$12,3,FALSE),0))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IF(OR($B96="",$H96&lt;&gt;'Proyectos'!$E$3),0,$G96*IFERROR(VLOOKUP($B96,'Proyectos'!$A$3:$C$12,3,FALSE),0))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IF(OR($B97="",$H97&lt;&gt;'Proyectos'!$E$3),0,$G97*IFERROR(VLOOKUP($B97,'Proyectos'!$A$3:$C$12,3,FALSE),0))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IF(OR($B98="",$H98&lt;&gt;'Proyectos'!$E$3),0,$G98*IFERROR(VLOOKUP($B98,'Proyectos'!$A$3:$C$12,3,FALSE),0))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IF(OR($B99="",$H99&lt;&gt;'Proyectos'!$E$3),0,$G99*IFERROR(VLOOKUP($B99,'Proyectos'!$A$3:$C$12,3,FALSE),0))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IF(OR($B100="",$H100&lt;&gt;'Proyectos'!$E$3),0,$G100*IFERROR(VLOOKUP($B100,'Proyectos'!$A$3:$C$12,3,FALSE),0))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IF(OR($B101="",$H101&lt;&gt;'Proyectos'!$E$3),0,$G101*IFERROR(VLOOKUP($B101,'Proyectos'!$A$3:$C$12,3,FALSE),0))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IF(OR($B102="",$H102&lt;&gt;'Proyectos'!$E$3),0,$G102*IFERROR(VLOOKUP($B102,'Proyectos'!$A$3:$C$12,3,FALSE),0))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IF(OR($B103="",$H103&lt;&gt;'Proyectos'!$E$3),0,$G103*IFERROR(VLOOKUP($B103,'Proyectos'!$A$3:$C$12,3,FALSE),0))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IF(OR($B104="",$H104&lt;&gt;'Proyectos'!$E$3),0,$G104*IFERROR(VLOOKUP($B104,'Proyectos'!$A$3:$C$12,3,FALSE),0))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IF(OR($B105="",$H105&lt;&gt;'Proyectos'!$E$3),0,$G105*IFERROR(VLOOKUP($B105,'Proyectos'!$A$3:$C$12,3,FALSE),0))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IF(OR($B106="",$H106&lt;&gt;'Proyectos'!$E$3),0,$G106*IFERROR(VLOOKUP($B106,'Proyectos'!$A$3:$C$12,3,FALSE),0))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IF(OR($B107="",$H107&lt;&gt;'Proyectos'!$E$3),0,$G107*IFERROR(VLOOKUP($B107,'Proyectos'!$A$3:$C$12,3,FALSE),0))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IF(OR($B108="",$H108&lt;&gt;'Proyectos'!$E$3),0,$G108*IFERROR(VLOOKUP($B108,'Proyectos'!$A$3:$C$12,3,FALSE),0))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IF(OR($B109="",$H109&lt;&gt;'Proyectos'!$E$3),0,$G109*IFERROR(VLOOKUP($B109,'Proyectos'!$A$3:$C$12,3,FALSE),0))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IF(OR($B110="",$H110&lt;&gt;'Proyectos'!$E$3),0,$G110*IFERROR(VLOOKUP($B110,'Proyectos'!$A$3:$C$12,3,FALSE),0))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IF(OR($B111="",$H111&lt;&gt;'Proyectos'!$E$3),0,$G111*IFERROR(VLOOKUP($B111,'Proyectos'!$A$3:$C$12,3,FALSE),0))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IF(OR($B112="",$H112&lt;&gt;'Proyectos'!$E$3),0,$G112*IFERROR(VLOOKUP($B112,'Proyectos'!$A$3:$C$12,3,FALSE),0))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IF(OR($B113="",$H113&lt;&gt;'Proyectos'!$E$3),0,$G113*IFERROR(VLOOKUP($B113,'Proyectos'!$A$3:$C$12,3,FALSE),0))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IF(OR($B114="",$H114&lt;&gt;'Proyectos'!$E$3),0,$G114*IFERROR(VLOOKUP($B114,'Proyectos'!$A$3:$C$12,3,FALSE),0))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IF(OR($B115="",$H115&lt;&gt;'Proyectos'!$E$3),0,$G115*IFERROR(VLOOKUP($B115,'Proyectos'!$A$3:$C$12,3,FALSE),0))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IF(OR($B116="",$H116&lt;&gt;'Proyectos'!$E$3),0,$G116*IFERROR(VLOOKUP($B116,'Proyectos'!$A$3:$C$12,3,FALSE),0))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IF(OR($B117="",$H117&lt;&gt;'Proyectos'!$E$3),0,$G117*IFERROR(VLOOKUP($B117,'Proyectos'!$A$3:$C$12,3,FALSE),0))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IF(OR($B118="",$H118&lt;&gt;'Proyectos'!$E$3),0,$G118*IFERROR(VLOOKUP($B118,'Proyectos'!$A$3:$C$12,3,FALSE),0))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IF(OR($B119="",$H119&lt;&gt;'Proyectos'!$E$3),0,$G119*IFERROR(VLOOKUP($B119,'Proyectos'!$A$3:$C$12,3,FALSE),0))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IF(OR($B120="",$H120&lt;&gt;'Proyectos'!$E$3),0,$G120*IFERROR(VLOOKUP($B120,'Proyectos'!$A$3:$C$12,3,FALSE),0))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IF(OR($B121="",$H121&lt;&gt;'Proyectos'!$E$3),0,$G121*IFERROR(VLOOKUP($B121,'Proyectos'!$A$3:$C$12,3,FALSE),0))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IF(OR($B122="",$H122&lt;&gt;'Proyectos'!$E$3),0,$G122*IFERROR(VLOOKUP($B122,'Proyectos'!$A$3:$C$12,3,FALSE),0))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IF(OR($B123="",$H123&lt;&gt;'Proyectos'!$E$3),0,$G123*IFERROR(VLOOKUP($B123,'Proyectos'!$A$3:$C$12,3,FALSE),0))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IF(OR($B124="",$H124&lt;&gt;'Proyectos'!$E$3),0,$G124*IFERROR(VLOOKUP($B124,'Proyectos'!$A$3:$C$12,3,FALSE),0))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IF(OR($B125="",$H125&lt;&gt;'Proyectos'!$E$3),0,$G125*IFERROR(VLOOKUP($B125,'Proyectos'!$A$3:$C$12,3,FALSE),0))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IF(OR($B126="",$H126&lt;&gt;'Proyectos'!$E$3),0,$G126*IFERROR(VLOOKUP($B126,'Proyectos'!$A$3:$C$12,3,FALSE),0))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IF(OR($B127="",$H127&lt;&gt;'Proyectos'!$E$3),0,$G127*IFERROR(VLOOKUP($B127,'Proyectos'!$A$3:$C$12,3,FALSE),0))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IF(OR($B128="",$H128&lt;&gt;'Proyectos'!$E$3),0,$G128*IFERROR(VLOOKUP($B128,'Proyectos'!$A$3:$C$12,3,FALSE),0))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IF(OR($B129="",$H129&lt;&gt;'Proyectos'!$E$3),0,$G129*IFERROR(VLOOKUP($B129,'Proyectos'!$A$3:$C$12,3,FALSE),0))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IF(OR($B130="",$H130&lt;&gt;'Proyectos'!$E$3),0,$G130*IFERROR(VLOOKUP($B130,'Proyectos'!$A$3:$C$12,3,FALSE),0))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IF(OR($B131="",$H131&lt;&gt;'Proyectos'!$E$3),0,$G131*IFERROR(VLOOKUP($B131,'Proyectos'!$A$3:$C$12,3,FALSE),0))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IF(OR($B132="",$H132&lt;&gt;'Proyectos'!$E$3),0,$G132*IFERROR(VLOOKUP($B132,'Proyectos'!$A$3:$C$12,3,FALSE),0))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IF(OR($B133="",$H133&lt;&gt;'Proyectos'!$E$3),0,$G133*IFERROR(VLOOKUP($B133,'Proyectos'!$A$3:$C$12,3,FALSE),0))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IF(OR($B134="",$H134&lt;&gt;'Proyectos'!$E$3),0,$G134*IFERROR(VLOOKUP($B134,'Proyectos'!$A$3:$C$12,3,FALSE),0))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IF(OR($B135="",$H135&lt;&gt;'Proyectos'!$E$3),0,$G135*IFERROR(VLOOKUP($B135,'Proyectos'!$A$3:$C$12,3,FALSE),0))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IF(OR($B136="",$H136&lt;&gt;'Proyectos'!$E$3),0,$G136*IFERROR(VLOOKUP($B136,'Proyectos'!$A$3:$C$12,3,FALSE),0))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IF(OR($B137="",$H137&lt;&gt;'Proyectos'!$E$3),0,$G137*IFERROR(VLOOKUP($B137,'Proyectos'!$A$3:$C$12,3,FALSE),0))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IF(OR($B138="",$H138&lt;&gt;'Proyectos'!$E$3),0,$G138*IFERROR(VLOOKUP($B138,'Proyectos'!$A$3:$C$12,3,FALSE),0))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IF(OR($B139="",$H139&lt;&gt;'Proyectos'!$E$3),0,$G139*IFERROR(VLOOKUP($B139,'Proyectos'!$A$3:$C$12,3,FALSE),0))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IF(OR($B140="",$H140&lt;&gt;'Proyectos'!$E$3),0,$G140*IFERROR(VLOOKUP($B140,'Proyectos'!$A$3:$C$12,3,FALSE),0))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IF(OR($B141="",$H141&lt;&gt;'Proyectos'!$E$3),0,$G141*IFERROR(VLOOKUP($B141,'Proyectos'!$A$3:$C$12,3,FALSE),0))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IF(OR($B142="",$H142&lt;&gt;'Proyectos'!$E$3),0,$G142*IFERROR(VLOOKUP($B142,'Proyectos'!$A$3:$C$12,3,FALSE),0))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IF(OR($B143="",$H143&lt;&gt;'Proyectos'!$E$3),0,$G143*IFERROR(VLOOKUP($B143,'Proyectos'!$A$3:$C$12,3,FALSE),0))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IF(OR($B144="",$H144&lt;&gt;'Proyectos'!$E$3),0,$G144*IFERROR(VLOOKUP($B144,'Proyectos'!$A$3:$C$12,3,FALSE),0))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IF(OR($B145="",$H145&lt;&gt;'Proyectos'!$E$3),0,$G145*IFERROR(VLOOKUP($B145,'Proyectos'!$A$3:$C$12,3,FALSE),0))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IF(OR($B146="",$H146&lt;&gt;'Proyectos'!$E$3),0,$G146*IFERROR(VLOOKUP($B146,'Proyectos'!$A$3:$C$12,3,FALSE),0))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IF(OR($B147="",$H147&lt;&gt;'Proyectos'!$E$3),0,$G147*IFERROR(VLOOKUP($B147,'Proyectos'!$A$3:$C$12,3,FALSE),0))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IF(OR($B148="",$H148&lt;&gt;'Proyectos'!$E$3),0,$G148*IFERROR(VLOOKUP($B148,'Proyectos'!$A$3:$C$12,3,FALSE),0))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IF(OR($B149="",$H149&lt;&gt;'Proyectos'!$E$3),0,$G149*IFERROR(VLOOKUP($B149,'Proyectos'!$A$3:$C$12,3,FALSE),0))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IF(OR($B150="",$H150&lt;&gt;'Proyectos'!$E$3),0,$G150*IFERROR(VLOOKUP($B150,'Proyectos'!$A$3:$C$12,3,FALSE),0))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IF(OR($B151="",$H151&lt;&gt;'Proyectos'!$E$3),0,$G151*IFERROR(VLOOKUP($B151,'Proyectos'!$A$3:$C$12,3,FALSE),0))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IF(OR($B152="",$H152&lt;&gt;'Proyectos'!$E$3),0,$G152*IFERROR(VLOOKUP($B152,'Proyectos'!$A$3:$C$12,3,FALSE),0))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IF(OR($B153="",$H153&lt;&gt;'Proyectos'!$E$3),0,$G153*IFERROR(VLOOKUP($B153,'Proyectos'!$A$3:$C$12,3,FALSE),0))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IF(OR($B154="",$H154&lt;&gt;'Proyectos'!$E$3),0,$G154*IFERROR(VLOOKUP($B154,'Proyectos'!$A$3:$C$12,3,FALSE),0))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IF(OR($B155="",$H155&lt;&gt;'Proyectos'!$E$3),0,$G155*IFERROR(VLOOKUP($B155,'Proyectos'!$A$3:$C$12,3,FALSE),0))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IF(OR($B156="",$H156&lt;&gt;'Proyectos'!$E$3),0,$G156*IFERROR(VLOOKUP($B156,'Proyectos'!$A$3:$C$12,3,FALSE),0))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IF(OR($B157="",$H157&lt;&gt;'Proyectos'!$E$3),0,$G157*IFERROR(VLOOKUP($B157,'Proyectos'!$A$3:$C$12,3,FALSE),0))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IF(OR($B158="",$H158&lt;&gt;'Proyectos'!$E$3),0,$G158*IFERROR(VLOOKUP($B158,'Proyectos'!$A$3:$C$12,3,FALSE),0))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IF(OR($B159="",$H159&lt;&gt;'Proyectos'!$E$3),0,$G159*IFERROR(VLOOKUP($B159,'Proyectos'!$A$3:$C$12,3,FALSE),0))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IF(OR($B160="",$H160&lt;&gt;'Proyectos'!$E$3),0,$G160*IFERROR(VLOOKUP($B160,'Proyectos'!$A$3:$C$12,3,FALSE),0))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IF(OR($B161="",$H161&lt;&gt;'Proyectos'!$E$3),0,$G161*IFERROR(VLOOKUP($B161,'Proyectos'!$A$3:$C$12,3,FALSE),0))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IF(OR($B162="",$H162&lt;&gt;'Proyectos'!$E$3),0,$G162*IFERROR(VLOOKUP($B162,'Proyectos'!$A$3:$C$12,3,FALSE),0))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IF(OR($B163="",$H163&lt;&gt;'Proyectos'!$E$3),0,$G163*IFERROR(VLOOKUP($B163,'Proyectos'!$A$3:$C$12,3,FALSE),0))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IF(OR($B164="",$H164&lt;&gt;'Proyectos'!$E$3),0,$G164*IFERROR(VLOOKUP($B164,'Proyectos'!$A$3:$C$12,3,FALSE),0))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IF(OR($B165="",$H165&lt;&gt;'Proyectos'!$E$3),0,$G165*IFERROR(VLOOKUP($B165,'Proyectos'!$A$3:$C$12,3,FALSE),0))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IF(OR($B166="",$H166&lt;&gt;'Proyectos'!$E$3),0,$G166*IFERROR(VLOOKUP($B166,'Proyectos'!$A$3:$C$12,3,FALSE),0))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IF(OR($B167="",$H167&lt;&gt;'Proyectos'!$E$3),0,$G167*IFERROR(VLOOKUP($B167,'Proyectos'!$A$3:$C$12,3,FALSE),0))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IF(OR($B168="",$H168&lt;&gt;'Proyectos'!$E$3),0,$G168*IFERROR(VLOOKUP($B168,'Proyectos'!$A$3:$C$12,3,FALSE),0))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IF(OR($B169="",$H169&lt;&gt;'Proyectos'!$E$3),0,$G169*IFERROR(VLOOKUP($B169,'Proyectos'!$A$3:$C$12,3,FALSE),0))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IF(OR($B170="",$H170&lt;&gt;'Proyectos'!$E$3),0,$G170*IFERROR(VLOOKUP($B170,'Proyectos'!$A$3:$C$12,3,FALSE),0))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IF(OR($B171="",$H171&lt;&gt;'Proyectos'!$E$3),0,$G171*IFERROR(VLOOKUP($B171,'Proyectos'!$A$3:$C$12,3,FALSE),0))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IF(OR($B172="",$H172&lt;&gt;'Proyectos'!$E$3),0,$G172*IFERROR(VLOOKUP($B172,'Proyectos'!$A$3:$C$12,3,FALSE),0))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IF(OR($B173="",$H173&lt;&gt;'Proyectos'!$E$3),0,$G173*IFERROR(VLOOKUP($B173,'Proyectos'!$A$3:$C$12,3,FALSE),0))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IF(OR($B174="",$H174&lt;&gt;'Proyectos'!$E$3),0,$G174*IFERROR(VLOOKUP($B174,'Proyectos'!$A$3:$C$12,3,FALSE),0))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IF(OR($B175="",$H175&lt;&gt;'Proyectos'!$E$3),0,$G175*IFERROR(VLOOKUP($B175,'Proyectos'!$A$3:$C$12,3,FALSE),0))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IF(OR($B176="",$H176&lt;&gt;'Proyectos'!$E$3),0,$G176*IFERROR(VLOOKUP($B176,'Proyectos'!$A$3:$C$12,3,FALSE),0))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IF(OR($B177="",$H177&lt;&gt;'Proyectos'!$E$3),0,$G177*IFERROR(VLOOKUP($B177,'Proyectos'!$A$3:$C$12,3,FALSE),0))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IF(OR($B178="",$H178&lt;&gt;'Proyectos'!$E$3),0,$G178*IFERROR(VLOOKUP($B178,'Proyectos'!$A$3:$C$12,3,FALSE),0))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IF(OR($B179="",$H179&lt;&gt;'Proyectos'!$E$3),0,$G179*IFERROR(VLOOKUP($B179,'Proyectos'!$A$3:$C$12,3,FALSE),0))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IF(OR($B180="",$H180&lt;&gt;'Proyectos'!$E$3),0,$G180*IFERROR(VLOOKUP($B180,'Proyectos'!$A$3:$C$12,3,FALSE),0))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IF(OR($B181="",$H181&lt;&gt;'Proyectos'!$E$3),0,$G181*IFERROR(VLOOKUP($B181,'Proyectos'!$A$3:$C$12,3,FALSE),0))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IF(OR($B182="",$H182&lt;&gt;'Proyectos'!$E$3),0,$G182*IFERROR(VLOOKUP($B182,'Proyectos'!$A$3:$C$12,3,FALSE),0))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IF(OR($B183="",$H183&lt;&gt;'Proyectos'!$E$3),0,$G183*IFERROR(VLOOKUP($B183,'Proyectos'!$A$3:$C$12,3,FALSE),0))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IF(OR($B184="",$H184&lt;&gt;'Proyectos'!$E$3),0,$G184*IFERROR(VLOOKUP($B184,'Proyectos'!$A$3:$C$12,3,FALSE),0))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IF(OR($B185="",$H185&lt;&gt;'Proyectos'!$E$3),0,$G185*IFERROR(VLOOKUP($B185,'Proyectos'!$A$3:$C$12,3,FALSE),0))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IF(OR($B186="",$H186&lt;&gt;'Proyectos'!$E$3),0,$G186*IFERROR(VLOOKUP($B186,'Proyectos'!$A$3:$C$12,3,FALSE),0))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IF(OR($B187="",$H187&lt;&gt;'Proyectos'!$E$3),0,$G187*IFERROR(VLOOKUP($B187,'Proyectos'!$A$3:$C$12,3,FALSE),0))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IF(OR($B188="",$H188&lt;&gt;'Proyectos'!$E$3),0,$G188*IFERROR(VLOOKUP($B188,'Proyectos'!$A$3:$C$12,3,FALSE),0))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IF(OR($B189="",$H189&lt;&gt;'Proyectos'!$E$3),0,$G189*IFERROR(VLOOKUP($B189,'Proyectos'!$A$3:$C$12,3,FALSE),0))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IF(OR($B190="",$H190&lt;&gt;'Proyectos'!$E$3),0,$G190*IFERROR(VLOOKUP($B190,'Proyectos'!$A$3:$C$12,3,FALSE),0))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IF(OR($B191="",$H191&lt;&gt;'Proyectos'!$E$3),0,$G191*IFERROR(VLOOKUP($B191,'Proyectos'!$A$3:$C$12,3,FALSE),0))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IF(OR($B192="",$H192&lt;&gt;'Proyectos'!$E$3),0,$G192*IFERROR(VLOOKUP($B192,'Proyectos'!$A$3:$C$12,3,FALSE),0))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IF(OR($B193="",$H193&lt;&gt;'Proyectos'!$E$3),0,$G193*IFERROR(VLOOKUP($B193,'Proyectos'!$A$3:$C$12,3,FALSE),0))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IF(OR($B194="",$H194&lt;&gt;'Proyectos'!$E$3),0,$G194*IFERROR(VLOOKUP($B194,'Proyectos'!$A$3:$C$12,3,FALSE),0))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IF(OR($B195="",$H195&lt;&gt;'Proyectos'!$E$3),0,$G195*IFERROR(VLOOKUP($B195,'Proyectos'!$A$3:$C$12,3,FALSE),0))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IF(OR($B196="",$H196&lt;&gt;'Proyectos'!$E$3),0,$G196*IFERROR(VLOOKUP($B196,'Proyectos'!$A$3:$C$12,3,FALSE),0))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IF(OR($B197="",$H197&lt;&gt;'Proyectos'!$E$3),0,$G197*IFERROR(VLOOKUP($B197,'Proyectos'!$A$3:$C$12,3,FALSE),0))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IF(OR($B198="",$H198&lt;&gt;'Proyectos'!$E$3),0,$G198*IFERROR(VLOOKUP($B198,'Proyectos'!$A$3:$C$12,3,FALSE),0))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IF(OR($B199="",$H199&lt;&gt;'Proyectos'!$E$3),0,$G199*IFERROR(VLOOKUP($B199,'Proyectos'!$A$3:$C$12,3,FALSE),0))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IF(OR($B200="",$H200&lt;&gt;'Proyectos'!$E$3),0,$G200*IFERROR(VLOOKUP($B200,'Proyectos'!$A$3:$C$12,3,FALSE),0))</f>
        <v/>
      </c>
      <c r="J200" s="22" t="n"/>
    </row>
  </sheetData>
  <conditionalFormatting sqref="A10:J200">
    <cfRule type="expression" priority="1" dxfId="2">
      <formula>AND($A10&lt;&gt;"",$H10='Proyectos'!$E$4)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'Proyectos'!$A$3:$A$12</formula1>
    </dataValidation>
    <dataValidation sqref="H10:H200" showDropDown="0" showInputMessage="0" showErrorMessage="1" allowBlank="1" type="list">
      <formula1>'Proyectos'!$E$3:$E$4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Hoja de horas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Proyecto</t>
        </is>
      </c>
      <c r="B2" s="11" t="inlineStr">
        <is>
          <t>Cliente</t>
        </is>
      </c>
      <c r="C2" s="11" t="inlineStr">
        <is>
          <t>Tarifa por hora</t>
        </is>
      </c>
      <c r="D2" s="11" t="inlineStr"/>
      <c r="E2" s="11" t="inlineStr">
        <is>
          <t>Facturable</t>
        </is>
      </c>
    </row>
    <row r="3">
      <c r="A3" s="22" t="inlineStr">
        <is>
          <t>Website refresh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Sí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No</t>
        </is>
      </c>
    </row>
    <row r="5">
      <c r="A5" s="22" t="inlineStr">
        <is>
          <t>Soporte mensual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Interno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Añade aquí tus proyectos y tarifas: el desplegable de Proyecto y la pestaña Semana siguen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