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euille de temps" sheetId="1" state="visible" r:id="rId1"/>
    <sheet name="Périodes de pai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&quot;$&quot;#,##0.00"/>
    <numFmt numFmtId="166" formatCode="0.0#"/>
    <numFmt numFmtId="167" formatCode="dd/mm/yyyy"/>
    <numFmt numFmtId="168" formatCode="#,##0.00 &quot;€&quot;"/>
    <numFmt numFmtId="169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color rgb="0006291B"/>
      <sz val="10"/>
    </font>
    <font>
      <name val="Arial"/>
      <b val="1"/>
      <color rgb="00FFFFFF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1" fontId="5" fillId="0" borderId="1" pivotButton="0" quotePrefix="0" xfId="0"/>
    <xf numFmtId="166" fontId="5" fillId="0" borderId="1" pivotButton="0" quotePrefix="0" xfId="0"/>
    <xf numFmtId="0" fontId="7" fillId="3" borderId="1" applyAlignment="1" pivotButton="0" quotePrefix="0" xfId="0">
      <alignment horizontal="center" vertical="center"/>
    </xf>
    <xf numFmtId="167" fontId="6" fillId="0" borderId="1" pivotButton="0" quotePrefix="0" xfId="0"/>
    <xf numFmtId="169" fontId="6" fillId="0" borderId="1" pivotButton="0" quotePrefix="0" xfId="0"/>
    <xf numFmtId="1" fontId="6" fillId="0" borderId="1" pivotButton="0" quotePrefix="0" xfId="0"/>
    <xf numFmtId="2" fontId="6" fillId="0" borderId="1" pivotButton="0" quotePrefix="0" xfId="0"/>
    <xf numFmtId="167" fontId="6" fillId="4" borderId="1" pivotButton="0" quotePrefix="0" xfId="0"/>
    <xf numFmtId="0" fontId="6" fillId="4" borderId="1" pivotButton="0" quotePrefix="0" xfId="0"/>
    <xf numFmtId="169" fontId="6" fillId="4" borderId="1" pivotButton="0" quotePrefix="0" xfId="0"/>
    <xf numFmtId="1" fontId="6" fillId="4" borderId="1" pivotButton="0" quotePrefix="0" xfId="0"/>
    <xf numFmtId="2" fontId="6" fillId="4" borderId="1" pivotButton="0" quotePrefix="0" xfId="0"/>
    <xf numFmtId="0" fontId="8" fillId="0" borderId="0" pivotButton="0" quotePrefix="0" xfId="0"/>
    <xf numFmtId="168" fontId="6" fillId="4" borderId="1" pivotButton="0" quotePrefix="0" xfId="0"/>
    <xf numFmtId="168" fontId="6" fillId="0" borderId="1" pivotButton="0" quotePrefix="0" xfId="0"/>
    <xf numFmtId="0" fontId="5" fillId="4" borderId="1" pivotButton="0" quotePrefix="0" xfId="0"/>
    <xf numFmtId="168" fontId="5" fillId="4" borderId="1" pivotButton="0" quotePrefix="0" xfId="0"/>
    <xf numFmtId="0" fontId="5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38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2" customWidth="1" min="3" max="3"/>
    <col width="12" customWidth="1" min="4" max="4"/>
    <col width="12" customWidth="1" min="5" max="5"/>
    <col width="13" customWidth="1" min="6" max="6"/>
    <col width="20" customWidth="1" min="7" max="7"/>
  </cols>
  <sheetData>
    <row r="1" ht="26" customHeight="1">
      <c r="A1" s="1" t="inlineStr">
        <is>
          <t>BIHORA · Feuille de temps à la quinzaine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Feuille de temps sur deux semaines</t>
        </is>
      </c>
    </row>
    <row r="4">
      <c r="A4" s="5" t="inlineStr">
        <is>
          <t>Quatorze jours à partir du début de la période. Heures, heures sup hebdomadaires et paie se calculent.</t>
        </is>
      </c>
    </row>
    <row r="5"/>
    <row r="6">
      <c r="A6" s="6" t="inlineStr">
        <is>
          <t>Employé</t>
        </is>
      </c>
      <c r="B6" s="7" t="inlineStr">
        <is>
          <t>Dana Reed</t>
        </is>
      </c>
      <c r="C6" s="6" t="inlineStr">
        <is>
          <t>Début de période</t>
        </is>
      </c>
      <c r="D6" s="8" t="n">
        <v>46300</v>
      </c>
      <c r="E6" s="6" t="inlineStr">
        <is>
          <t>Taux horaire</t>
        </is>
      </c>
      <c r="F6" s="9" t="n">
        <v>24.5</v>
      </c>
    </row>
    <row r="7">
      <c r="A7" s="6" t="inlineStr">
        <is>
          <t>Heures sup au-delà de (h/sem.)</t>
        </is>
      </c>
      <c r="B7" s="10" t="n">
        <v>40</v>
      </c>
      <c r="C7" s="6" t="inlineStr">
        <is>
          <t>Coefficient heures sup</t>
        </is>
      </c>
      <c r="D7" s="11" t="n">
        <v>1.5</v>
      </c>
      <c r="E7" s="6" t="inlineStr">
        <is>
          <t>Fin de période</t>
        </is>
      </c>
      <c r="F7" s="8">
        <f>$D$6+13</f>
        <v/>
      </c>
    </row>
    <row r="8"/>
    <row r="9" ht="20" customHeight="1">
      <c r="A9" s="12" t="inlineStr">
        <is>
          <t>Date</t>
        </is>
      </c>
      <c r="B9" s="12" t="inlineStr">
        <is>
          <t>Jour</t>
        </is>
      </c>
      <c r="C9" s="12" t="inlineStr">
        <is>
          <t>Début</t>
        </is>
      </c>
      <c r="D9" s="12" t="inlineStr">
        <is>
          <t>Fin</t>
        </is>
      </c>
      <c r="E9" s="12" t="inlineStr">
        <is>
          <t>Pause (min)</t>
        </is>
      </c>
      <c r="F9" s="12" t="inlineStr">
        <is>
          <t>Heures</t>
        </is>
      </c>
      <c r="G9" s="12" t="inlineStr">
        <is>
          <t>Notes</t>
        </is>
      </c>
    </row>
    <row r="10">
      <c r="A10" s="13">
        <f>$D$6+0</f>
        <v/>
      </c>
      <c r="B10" s="7">
        <f>TEXT($A10,"[$-40C]ddd")</f>
        <v/>
      </c>
      <c r="C10" s="14" t="n">
        <v>0.3333333333333333</v>
      </c>
      <c r="D10" s="14" t="n">
        <v>0.6875</v>
      </c>
      <c r="E10" s="15" t="n">
        <v>30</v>
      </c>
      <c r="F10" s="16">
        <f>IF(OR($C10="",$D10=""),0,ROUND(MOD($D10-$C10,1)*24-N($E10)/60,2))</f>
        <v/>
      </c>
      <c r="G10" s="7" t="n"/>
    </row>
    <row r="11">
      <c r="A11" s="17">
        <f>$D$6+1</f>
        <v/>
      </c>
      <c r="B11" s="18">
        <f>TEXT($A11,"[$-40C]ddd")</f>
        <v/>
      </c>
      <c r="C11" s="19" t="n">
        <v>0.3333333333333333</v>
      </c>
      <c r="D11" s="19" t="n">
        <v>0.7083333333333334</v>
      </c>
      <c r="E11" s="20" t="n">
        <v>30</v>
      </c>
      <c r="F11" s="21">
        <f>IF(OR($C11="",$D11=""),0,ROUND(MOD($D11-$C11,1)*24-N($E11)/60,2))</f>
        <v/>
      </c>
      <c r="G11" s="18" t="n"/>
    </row>
    <row r="12">
      <c r="A12" s="13">
        <f>$D$6+2</f>
        <v/>
      </c>
      <c r="B12" s="7">
        <f>TEXT($A12,"[$-40C]ddd")</f>
        <v/>
      </c>
      <c r="C12" s="14" t="n">
        <v>0.3541666666666667</v>
      </c>
      <c r="D12" s="14" t="n">
        <v>0.7083333333333334</v>
      </c>
      <c r="E12" s="15" t="n">
        <v>30</v>
      </c>
      <c r="F12" s="16">
        <f>IF(OR($C12="",$D12=""),0,ROUND(MOD($D12-$C12,1)*24-N($E12)/60,2))</f>
        <v/>
      </c>
      <c r="G12" s="7" t="n"/>
    </row>
    <row r="13">
      <c r="A13" s="17">
        <f>$D$6+3</f>
        <v/>
      </c>
      <c r="B13" s="18">
        <f>TEXT($A13,"[$-40C]ddd")</f>
        <v/>
      </c>
      <c r="C13" s="19" t="n">
        <v>0.3333333333333333</v>
      </c>
      <c r="D13" s="19" t="n">
        <v>0.7708333333333334</v>
      </c>
      <c r="E13" s="20" t="n">
        <v>45</v>
      </c>
      <c r="F13" s="21">
        <f>IF(OR($C13="",$D13=""),0,ROUND(MOD($D13-$C13,1)*24-N($E13)/60,2))</f>
        <v/>
      </c>
      <c r="G13" s="18" t="inlineStr">
        <is>
          <t>Inventaire</t>
        </is>
      </c>
    </row>
    <row r="14">
      <c r="A14" s="13">
        <f>$D$6+4</f>
        <v/>
      </c>
      <c r="B14" s="7">
        <f>TEXT($A14,"[$-40C]ddd")</f>
        <v/>
      </c>
      <c r="C14" s="14" t="n">
        <v>0.3333333333333333</v>
      </c>
      <c r="D14" s="14" t="n">
        <v>0.6666666666666666</v>
      </c>
      <c r="E14" s="15" t="n">
        <v>30</v>
      </c>
      <c r="F14" s="16">
        <f>IF(OR($C14="",$D14=""),0,ROUND(MOD($D14-$C14,1)*24-N($E14)/60,2))</f>
        <v/>
      </c>
      <c r="G14" s="7" t="n"/>
    </row>
    <row r="15">
      <c r="A15" s="17">
        <f>$D$6+5</f>
        <v/>
      </c>
      <c r="B15" s="18">
        <f>TEXT($A15,"[$-40C]ddd")</f>
        <v/>
      </c>
      <c r="C15" s="19" t="n"/>
      <c r="D15" s="19" t="n"/>
      <c r="E15" s="20" t="n"/>
      <c r="F15" s="21">
        <f>IF(OR($C15="",$D15=""),0,ROUND(MOD($D15-$C15,1)*24-N($E15)/60,2))</f>
        <v/>
      </c>
      <c r="G15" s="18" t="n"/>
    </row>
    <row r="16">
      <c r="A16" s="13">
        <f>$D$6+6</f>
        <v/>
      </c>
      <c r="B16" s="7">
        <f>TEXT($A16,"[$-40C]ddd")</f>
        <v/>
      </c>
      <c r="C16" s="14" t="n"/>
      <c r="D16" s="14" t="n"/>
      <c r="E16" s="15" t="n"/>
      <c r="F16" s="16">
        <f>IF(OR($C16="",$D16=""),0,ROUND(MOD($D16-$C16,1)*24-N($E16)/60,2))</f>
        <v/>
      </c>
      <c r="G16" s="7" t="n"/>
    </row>
    <row r="17">
      <c r="A17" s="17">
        <f>$D$6+7</f>
        <v/>
      </c>
      <c r="B17" s="18">
        <f>TEXT($A17,"[$-40C]ddd")</f>
        <v/>
      </c>
      <c r="C17" s="19" t="n">
        <v>0.3333333333333333</v>
      </c>
      <c r="D17" s="19" t="n">
        <v>0.6875</v>
      </c>
      <c r="E17" s="20" t="n">
        <v>30</v>
      </c>
      <c r="F17" s="21">
        <f>IF(OR($C17="",$D17=""),0,ROUND(MOD($D17-$C17,1)*24-N($E17)/60,2))</f>
        <v/>
      </c>
      <c r="G17" s="18" t="n"/>
    </row>
    <row r="18">
      <c r="A18" s="13">
        <f>$D$6+8</f>
        <v/>
      </c>
      <c r="B18" s="7">
        <f>TEXT($A18,"[$-40C]ddd")</f>
        <v/>
      </c>
      <c r="C18" s="14" t="n">
        <v>0.3333333333333333</v>
      </c>
      <c r="D18" s="14" t="n">
        <v>0.6875</v>
      </c>
      <c r="E18" s="15" t="n">
        <v>30</v>
      </c>
      <c r="F18" s="16">
        <f>IF(OR($C18="",$D18=""),0,ROUND(MOD($D18-$C18,1)*24-N($E18)/60,2))</f>
        <v/>
      </c>
      <c r="G18" s="7" t="n"/>
    </row>
    <row r="19">
      <c r="A19" s="17">
        <f>$D$6+9</f>
        <v/>
      </c>
      <c r="B19" s="18">
        <f>TEXT($A19,"[$-40C]ddd")</f>
        <v/>
      </c>
      <c r="C19" s="19" t="n">
        <v>0.375</v>
      </c>
      <c r="D19" s="19" t="n">
        <v>0.7291666666666666</v>
      </c>
      <c r="E19" s="20" t="n">
        <v>30</v>
      </c>
      <c r="F19" s="21">
        <f>IF(OR($C19="",$D19=""),0,ROUND(MOD($D19-$C19,1)*24-N($E19)/60,2))</f>
        <v/>
      </c>
      <c r="G19" s="18" t="inlineStr">
        <is>
          <t>Dentiste 8:00</t>
        </is>
      </c>
    </row>
    <row r="20">
      <c r="A20" s="13">
        <f>$D$6+10</f>
        <v/>
      </c>
      <c r="B20" s="7">
        <f>TEXT($A20,"[$-40C]ddd")</f>
        <v/>
      </c>
      <c r="C20" s="14" t="n">
        <v>0.3333333333333333</v>
      </c>
      <c r="D20" s="14" t="n">
        <v>0.6875</v>
      </c>
      <c r="E20" s="15" t="n">
        <v>30</v>
      </c>
      <c r="F20" s="16">
        <f>IF(OR($C20="",$D20=""),0,ROUND(MOD($D20-$C20,1)*24-N($E20)/60,2))</f>
        <v/>
      </c>
      <c r="G20" s="7" t="n"/>
    </row>
    <row r="21">
      <c r="A21" s="17">
        <f>$D$6+11</f>
        <v/>
      </c>
      <c r="B21" s="18">
        <f>TEXT($A21,"[$-40C]ddd")</f>
        <v/>
      </c>
      <c r="C21" s="19" t="n">
        <v>0.3333333333333333</v>
      </c>
      <c r="D21" s="19" t="n">
        <v>0.6875</v>
      </c>
      <c r="E21" s="20" t="n">
        <v>30</v>
      </c>
      <c r="F21" s="21">
        <f>IF(OR($C21="",$D21=""),0,ROUND(MOD($D21-$C21,1)*24-N($E21)/60,2))</f>
        <v/>
      </c>
      <c r="G21" s="18" t="n"/>
    </row>
    <row r="22">
      <c r="A22" s="13">
        <f>$D$6+12</f>
        <v/>
      </c>
      <c r="B22" s="7">
        <f>TEXT($A22,"[$-40C]ddd")</f>
        <v/>
      </c>
      <c r="C22" s="14" t="n">
        <v>0.375</v>
      </c>
      <c r="D22" s="14" t="n">
        <v>0.5416666666666666</v>
      </c>
      <c r="E22" s="15" t="n">
        <v>0</v>
      </c>
      <c r="F22" s="16">
        <f>IF(OR($C22="",$D22=""),0,ROUND(MOD($D22-$C22,1)*24-N($E22)/60,2))</f>
        <v/>
      </c>
      <c r="G22" s="7" t="inlineStr">
        <is>
          <t>Renfort du week-end</t>
        </is>
      </c>
    </row>
    <row r="23">
      <c r="A23" s="17">
        <f>$D$6+13</f>
        <v/>
      </c>
      <c r="B23" s="18">
        <f>TEXT($A23,"[$-40C]ddd")</f>
        <v/>
      </c>
      <c r="C23" s="19" t="n"/>
      <c r="D23" s="19" t="n"/>
      <c r="E23" s="20" t="n"/>
      <c r="F23" s="21">
        <f>IF(OR($C23="",$D23=""),0,ROUND(MOD($D23-$C23,1)*24-N($E23)/60,2))</f>
        <v/>
      </c>
      <c r="G23" s="18" t="n"/>
    </row>
    <row r="24"/>
    <row r="25">
      <c r="A25" s="22" t="inlineStr">
        <is>
          <t>Totaux de la période</t>
        </is>
      </c>
    </row>
    <row r="26" ht="20" customHeight="1">
      <c r="A26" s="12" t="inlineStr"/>
      <c r="B26" s="12" t="inlineStr">
        <is>
          <t>Semaine 1</t>
        </is>
      </c>
      <c r="C26" s="12" t="inlineStr">
        <is>
          <t>Semaine 2</t>
        </is>
      </c>
      <c r="D26" s="12" t="inlineStr">
        <is>
          <t>Période</t>
        </is>
      </c>
    </row>
    <row r="27">
      <c r="A27" s="7" t="inlineStr">
        <is>
          <t>Heures travaillées</t>
        </is>
      </c>
      <c r="B27" s="16">
        <f>SUM($F$10:$F$16)</f>
        <v/>
      </c>
      <c r="C27" s="16">
        <f>SUM($F$17:$F$23)</f>
        <v/>
      </c>
      <c r="D27" s="16">
        <f>B27+C27</f>
        <v/>
      </c>
    </row>
    <row r="28">
      <c r="A28" s="18" t="inlineStr">
        <is>
          <t>Heures normales</t>
        </is>
      </c>
      <c r="B28" s="21">
        <f>MIN(B27,$B$7)</f>
        <v/>
      </c>
      <c r="C28" s="21">
        <f>MIN(C27,$B$7)</f>
        <v/>
      </c>
      <c r="D28" s="21">
        <f>B28+C28</f>
        <v/>
      </c>
    </row>
    <row r="29">
      <c r="A29" s="7" t="inlineStr">
        <is>
          <t>Heures sup</t>
        </is>
      </c>
      <c r="B29" s="16">
        <f>MAX(0,B27-$B$7)</f>
        <v/>
      </c>
      <c r="C29" s="16">
        <f>MAX(0,C27-$B$7)</f>
        <v/>
      </c>
      <c r="D29" s="16">
        <f>B29+C29</f>
        <v/>
      </c>
    </row>
    <row r="30">
      <c r="A30" s="18" t="inlineStr">
        <is>
          <t>Paie normale</t>
        </is>
      </c>
      <c r="B30" s="23">
        <f>B28*$F$6</f>
        <v/>
      </c>
      <c r="C30" s="23">
        <f>C28*$F$6</f>
        <v/>
      </c>
      <c r="D30" s="23">
        <f>B30+C30</f>
        <v/>
      </c>
    </row>
    <row r="31">
      <c r="A31" s="7" t="inlineStr">
        <is>
          <t>Paie des heures sup</t>
        </is>
      </c>
      <c r="B31" s="24">
        <f>B29*$F$6*$D$7</f>
        <v/>
      </c>
      <c r="C31" s="24">
        <f>C29*$F$6*$D$7</f>
        <v/>
      </c>
      <c r="D31" s="24">
        <f>B31+C31</f>
        <v/>
      </c>
    </row>
    <row r="32">
      <c r="A32" s="25" t="inlineStr">
        <is>
          <t>Paie totale</t>
        </is>
      </c>
      <c r="B32" s="26">
        <f>B30+B31</f>
        <v/>
      </c>
      <c r="C32" s="26">
        <f>C30+C31</f>
        <v/>
      </c>
      <c r="D32" s="26">
        <f>B32+C32</f>
        <v/>
      </c>
    </row>
    <row r="33"/>
    <row r="34"/>
    <row r="35">
      <c r="A35" s="22" t="inlineStr">
        <is>
          <t>Validation</t>
        </is>
      </c>
    </row>
    <row r="36">
      <c r="A36" s="6" t="inlineStr">
        <is>
          <t>Signature de l’employé</t>
        </is>
      </c>
      <c r="C36" s="27" t="n"/>
    </row>
    <row r="37">
      <c r="A37" s="6" t="inlineStr">
        <is>
          <t>Signature du responsable</t>
        </is>
      </c>
      <c r="C37" s="27" t="n"/>
    </row>
    <row r="38">
      <c r="A38" s="6" t="inlineStr">
        <is>
          <t>Date d’approbation</t>
        </is>
      </c>
      <c r="C38" s="27" t="n"/>
    </row>
  </sheetData>
  <conditionalFormatting sqref="A10:G23">
    <cfRule type="expression" priority="1" dxfId="0">
      <formula>WEEKDAY($A10,2)&gt;5</formula>
    </cfRule>
  </conditionalFormatting>
  <conditionalFormatting sqref="F10:F23">
    <cfRule type="expression" priority="2" dxfId="1">
      <formula>$F10&gt;10</formula>
    </cfRule>
  </conditionalFormatting>
  <conditionalFormatting sqref="B29:D29">
    <cfRule type="expression" priority="3" dxfId="1">
      <formula>B29&gt;0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12" customWidth="1" min="4" max="4"/>
    <col width="14" customWidth="1" min="5" max="5"/>
  </cols>
  <sheetData>
    <row r="1" ht="26" customHeight="1">
      <c r="A1" s="1" t="inlineStr">
        <is>
          <t>BIHORA · Feuille de temps à la quinzaine</t>
        </is>
      </c>
      <c r="B1" s="2" t="n"/>
      <c r="C1" s="2" t="n"/>
      <c r="D1" s="2" t="n"/>
      <c r="E1" s="3" t="inlineStr">
        <is>
          <t>sheetorial.com</t>
        </is>
      </c>
    </row>
    <row r="2"/>
    <row r="3">
      <c r="A3" s="4" t="inlineStr">
        <is>
          <t>Calendrier des périodes de paie</t>
        </is>
      </c>
    </row>
    <row r="4">
      <c r="A4" s="5" t="inlineStr">
        <is>
          <t>Vingt-six quinzaines à partir de la première date. La période en cours passe en vert.</t>
        </is>
      </c>
    </row>
    <row r="5"/>
    <row r="6">
      <c r="A6" s="6" t="inlineStr">
        <is>
          <t>Début de la première période</t>
        </is>
      </c>
      <c r="B6" s="8" t="n">
        <v>46027</v>
      </c>
      <c r="C6" s="6" t="inlineStr">
        <is>
          <t>Jours avant la paie</t>
        </is>
      </c>
      <c r="D6" s="10" t="n">
        <v>5</v>
      </c>
    </row>
    <row r="7"/>
    <row r="8"/>
    <row r="9" ht="20" customHeight="1">
      <c r="A9" s="12" t="inlineStr">
        <is>
          <t>Période</t>
        </is>
      </c>
      <c r="B9" s="12" t="inlineStr">
        <is>
          <t>Début</t>
        </is>
      </c>
      <c r="C9" s="12" t="inlineStr">
        <is>
          <t>Fin</t>
        </is>
      </c>
      <c r="D9" s="12" t="inlineStr">
        <is>
          <t>Date de paie</t>
        </is>
      </c>
      <c r="E9" s="12" t="inlineStr">
        <is>
          <t>Remise de la feuille</t>
        </is>
      </c>
    </row>
    <row r="10">
      <c r="A10" s="15" t="n">
        <v>1</v>
      </c>
      <c r="B10" s="13">
        <f>$B$6+14*($A10-1)</f>
        <v/>
      </c>
      <c r="C10" s="13">
        <f>$B10+13</f>
        <v/>
      </c>
      <c r="D10" s="13">
        <f>$C10+$D$6</f>
        <v/>
      </c>
      <c r="E10" s="13">
        <f>$C10+1</f>
        <v/>
      </c>
    </row>
    <row r="11">
      <c r="A11" s="20" t="n">
        <v>2</v>
      </c>
      <c r="B11" s="17">
        <f>$B$6+14*($A11-1)</f>
        <v/>
      </c>
      <c r="C11" s="17">
        <f>$B11+13</f>
        <v/>
      </c>
      <c r="D11" s="17">
        <f>$C11+$D$6</f>
        <v/>
      </c>
      <c r="E11" s="17">
        <f>$C11+1</f>
        <v/>
      </c>
    </row>
    <row r="12">
      <c r="A12" s="15" t="n">
        <v>3</v>
      </c>
      <c r="B12" s="13">
        <f>$B$6+14*($A12-1)</f>
        <v/>
      </c>
      <c r="C12" s="13">
        <f>$B12+13</f>
        <v/>
      </c>
      <c r="D12" s="13">
        <f>$C12+$D$6</f>
        <v/>
      </c>
      <c r="E12" s="13">
        <f>$C12+1</f>
        <v/>
      </c>
    </row>
    <row r="13">
      <c r="A13" s="20" t="n">
        <v>4</v>
      </c>
      <c r="B13" s="17">
        <f>$B$6+14*($A13-1)</f>
        <v/>
      </c>
      <c r="C13" s="17">
        <f>$B13+13</f>
        <v/>
      </c>
      <c r="D13" s="17">
        <f>$C13+$D$6</f>
        <v/>
      </c>
      <c r="E13" s="17">
        <f>$C13+1</f>
        <v/>
      </c>
    </row>
    <row r="14">
      <c r="A14" s="15" t="n">
        <v>5</v>
      </c>
      <c r="B14" s="13">
        <f>$B$6+14*($A14-1)</f>
        <v/>
      </c>
      <c r="C14" s="13">
        <f>$B14+13</f>
        <v/>
      </c>
      <c r="D14" s="13">
        <f>$C14+$D$6</f>
        <v/>
      </c>
      <c r="E14" s="13">
        <f>$C14+1</f>
        <v/>
      </c>
    </row>
    <row r="15">
      <c r="A15" s="20" t="n">
        <v>6</v>
      </c>
      <c r="B15" s="17">
        <f>$B$6+14*($A15-1)</f>
        <v/>
      </c>
      <c r="C15" s="17">
        <f>$B15+13</f>
        <v/>
      </c>
      <c r="D15" s="17">
        <f>$C15+$D$6</f>
        <v/>
      </c>
      <c r="E15" s="17">
        <f>$C15+1</f>
        <v/>
      </c>
    </row>
    <row r="16">
      <c r="A16" s="15" t="n">
        <v>7</v>
      </c>
      <c r="B16" s="13">
        <f>$B$6+14*($A16-1)</f>
        <v/>
      </c>
      <c r="C16" s="13">
        <f>$B16+13</f>
        <v/>
      </c>
      <c r="D16" s="13">
        <f>$C16+$D$6</f>
        <v/>
      </c>
      <c r="E16" s="13">
        <f>$C16+1</f>
        <v/>
      </c>
    </row>
    <row r="17">
      <c r="A17" s="20" t="n">
        <v>8</v>
      </c>
      <c r="B17" s="17">
        <f>$B$6+14*($A17-1)</f>
        <v/>
      </c>
      <c r="C17" s="17">
        <f>$B17+13</f>
        <v/>
      </c>
      <c r="D17" s="17">
        <f>$C17+$D$6</f>
        <v/>
      </c>
      <c r="E17" s="17">
        <f>$C17+1</f>
        <v/>
      </c>
    </row>
    <row r="18">
      <c r="A18" s="15" t="n">
        <v>9</v>
      </c>
      <c r="B18" s="13">
        <f>$B$6+14*($A18-1)</f>
        <v/>
      </c>
      <c r="C18" s="13">
        <f>$B18+13</f>
        <v/>
      </c>
      <c r="D18" s="13">
        <f>$C18+$D$6</f>
        <v/>
      </c>
      <c r="E18" s="13">
        <f>$C18+1</f>
        <v/>
      </c>
    </row>
    <row r="19">
      <c r="A19" s="20" t="n">
        <v>10</v>
      </c>
      <c r="B19" s="17">
        <f>$B$6+14*($A19-1)</f>
        <v/>
      </c>
      <c r="C19" s="17">
        <f>$B19+13</f>
        <v/>
      </c>
      <c r="D19" s="17">
        <f>$C19+$D$6</f>
        <v/>
      </c>
      <c r="E19" s="17">
        <f>$C19+1</f>
        <v/>
      </c>
    </row>
    <row r="20">
      <c r="A20" s="15" t="n">
        <v>11</v>
      </c>
      <c r="B20" s="13">
        <f>$B$6+14*($A20-1)</f>
        <v/>
      </c>
      <c r="C20" s="13">
        <f>$B20+13</f>
        <v/>
      </c>
      <c r="D20" s="13">
        <f>$C20+$D$6</f>
        <v/>
      </c>
      <c r="E20" s="13">
        <f>$C20+1</f>
        <v/>
      </c>
    </row>
    <row r="21">
      <c r="A21" s="20" t="n">
        <v>12</v>
      </c>
      <c r="B21" s="17">
        <f>$B$6+14*($A21-1)</f>
        <v/>
      </c>
      <c r="C21" s="17">
        <f>$B21+13</f>
        <v/>
      </c>
      <c r="D21" s="17">
        <f>$C21+$D$6</f>
        <v/>
      </c>
      <c r="E21" s="17">
        <f>$C21+1</f>
        <v/>
      </c>
    </row>
    <row r="22">
      <c r="A22" s="15" t="n">
        <v>13</v>
      </c>
      <c r="B22" s="13">
        <f>$B$6+14*($A22-1)</f>
        <v/>
      </c>
      <c r="C22" s="13">
        <f>$B22+13</f>
        <v/>
      </c>
      <c r="D22" s="13">
        <f>$C22+$D$6</f>
        <v/>
      </c>
      <c r="E22" s="13">
        <f>$C22+1</f>
        <v/>
      </c>
    </row>
    <row r="23">
      <c r="A23" s="20" t="n">
        <v>14</v>
      </c>
      <c r="B23" s="17">
        <f>$B$6+14*($A23-1)</f>
        <v/>
      </c>
      <c r="C23" s="17">
        <f>$B23+13</f>
        <v/>
      </c>
      <c r="D23" s="17">
        <f>$C23+$D$6</f>
        <v/>
      </c>
      <c r="E23" s="17">
        <f>$C23+1</f>
        <v/>
      </c>
    </row>
    <row r="24">
      <c r="A24" s="15" t="n">
        <v>15</v>
      </c>
      <c r="B24" s="13">
        <f>$B$6+14*($A24-1)</f>
        <v/>
      </c>
      <c r="C24" s="13">
        <f>$B24+13</f>
        <v/>
      </c>
      <c r="D24" s="13">
        <f>$C24+$D$6</f>
        <v/>
      </c>
      <c r="E24" s="13">
        <f>$C24+1</f>
        <v/>
      </c>
    </row>
    <row r="25">
      <c r="A25" s="20" t="n">
        <v>16</v>
      </c>
      <c r="B25" s="17">
        <f>$B$6+14*($A25-1)</f>
        <v/>
      </c>
      <c r="C25" s="17">
        <f>$B25+13</f>
        <v/>
      </c>
      <c r="D25" s="17">
        <f>$C25+$D$6</f>
        <v/>
      </c>
      <c r="E25" s="17">
        <f>$C25+1</f>
        <v/>
      </c>
    </row>
    <row r="26">
      <c r="A26" s="15" t="n">
        <v>17</v>
      </c>
      <c r="B26" s="13">
        <f>$B$6+14*($A26-1)</f>
        <v/>
      </c>
      <c r="C26" s="13">
        <f>$B26+13</f>
        <v/>
      </c>
      <c r="D26" s="13">
        <f>$C26+$D$6</f>
        <v/>
      </c>
      <c r="E26" s="13">
        <f>$C26+1</f>
        <v/>
      </c>
    </row>
    <row r="27">
      <c r="A27" s="20" t="n">
        <v>18</v>
      </c>
      <c r="B27" s="17">
        <f>$B$6+14*($A27-1)</f>
        <v/>
      </c>
      <c r="C27" s="17">
        <f>$B27+13</f>
        <v/>
      </c>
      <c r="D27" s="17">
        <f>$C27+$D$6</f>
        <v/>
      </c>
      <c r="E27" s="17">
        <f>$C27+1</f>
        <v/>
      </c>
    </row>
    <row r="28">
      <c r="A28" s="15" t="n">
        <v>19</v>
      </c>
      <c r="B28" s="13">
        <f>$B$6+14*($A28-1)</f>
        <v/>
      </c>
      <c r="C28" s="13">
        <f>$B28+13</f>
        <v/>
      </c>
      <c r="D28" s="13">
        <f>$C28+$D$6</f>
        <v/>
      </c>
      <c r="E28" s="13">
        <f>$C28+1</f>
        <v/>
      </c>
    </row>
    <row r="29">
      <c r="A29" s="20" t="n">
        <v>20</v>
      </c>
      <c r="B29" s="17">
        <f>$B$6+14*($A29-1)</f>
        <v/>
      </c>
      <c r="C29" s="17">
        <f>$B29+13</f>
        <v/>
      </c>
      <c r="D29" s="17">
        <f>$C29+$D$6</f>
        <v/>
      </c>
      <c r="E29" s="17">
        <f>$C29+1</f>
        <v/>
      </c>
    </row>
    <row r="30">
      <c r="A30" s="15" t="n">
        <v>21</v>
      </c>
      <c r="B30" s="13">
        <f>$B$6+14*($A30-1)</f>
        <v/>
      </c>
      <c r="C30" s="13">
        <f>$B30+13</f>
        <v/>
      </c>
      <c r="D30" s="13">
        <f>$C30+$D$6</f>
        <v/>
      </c>
      <c r="E30" s="13">
        <f>$C30+1</f>
        <v/>
      </c>
    </row>
    <row r="31">
      <c r="A31" s="20" t="n">
        <v>22</v>
      </c>
      <c r="B31" s="17">
        <f>$B$6+14*($A31-1)</f>
        <v/>
      </c>
      <c r="C31" s="17">
        <f>$B31+13</f>
        <v/>
      </c>
      <c r="D31" s="17">
        <f>$C31+$D$6</f>
        <v/>
      </c>
      <c r="E31" s="17">
        <f>$C31+1</f>
        <v/>
      </c>
    </row>
    <row r="32">
      <c r="A32" s="15" t="n">
        <v>23</v>
      </c>
      <c r="B32" s="13">
        <f>$B$6+14*($A32-1)</f>
        <v/>
      </c>
      <c r="C32" s="13">
        <f>$B32+13</f>
        <v/>
      </c>
      <c r="D32" s="13">
        <f>$C32+$D$6</f>
        <v/>
      </c>
      <c r="E32" s="13">
        <f>$C32+1</f>
        <v/>
      </c>
    </row>
    <row r="33">
      <c r="A33" s="20" t="n">
        <v>24</v>
      </c>
      <c r="B33" s="17">
        <f>$B$6+14*($A33-1)</f>
        <v/>
      </c>
      <c r="C33" s="17">
        <f>$B33+13</f>
        <v/>
      </c>
      <c r="D33" s="17">
        <f>$C33+$D$6</f>
        <v/>
      </c>
      <c r="E33" s="17">
        <f>$C33+1</f>
        <v/>
      </c>
    </row>
    <row r="34">
      <c r="A34" s="15" t="n">
        <v>25</v>
      </c>
      <c r="B34" s="13">
        <f>$B$6+14*($A34-1)</f>
        <v/>
      </c>
      <c r="C34" s="13">
        <f>$B34+13</f>
        <v/>
      </c>
      <c r="D34" s="13">
        <f>$C34+$D$6</f>
        <v/>
      </c>
      <c r="E34" s="13">
        <f>$C34+1</f>
        <v/>
      </c>
    </row>
    <row r="35">
      <c r="A35" s="20" t="n">
        <v>26</v>
      </c>
      <c r="B35" s="17">
        <f>$B$6+14*($A35-1)</f>
        <v/>
      </c>
      <c r="C35" s="17">
        <f>$B35+13</f>
        <v/>
      </c>
      <c r="D35" s="17">
        <f>$C35+$D$6</f>
        <v/>
      </c>
      <c r="E35" s="17">
        <f>$C35+1</f>
        <v/>
      </c>
    </row>
  </sheetData>
  <conditionalFormatting sqref="A10:E35">
    <cfRule type="expression" priority="1" dxfId="2">
      <formula>AND(TODAY()&gt;=$B10,TODAY()&lt;=$C10)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2026-10-25T19:43:01Z</dcterms:created>
  <dcterms:modified xsi:type="dcterms:W3CDTF">2026-10-25T19:43:01Z</dcterms:modified>
</cp:coreProperties>
</file>