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ypothèses" sheetId="1" state="visible" r:id="rId1"/>
    <sheet name="Prévision" sheetId="2" state="visible" r:id="rId2"/>
    <sheet name="Rée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mmmm yyyy"/>
    <numFmt numFmtId="166" formatCode="&quot;$&quot;#,##0.00"/>
    <numFmt numFmtId="167" formatCode="mmm yy"/>
    <numFmt numFmtId="168" formatCode="&quot;$&quot;#,##0"/>
    <numFmt numFmtId="169" formatCode="[$-40C]mmmm yyyy"/>
    <numFmt numFmtId="170" formatCode="#,##0.00 &quot;€&quot;"/>
    <numFmt numFmtId="171" formatCode="#,##0 &quot;€&quot;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9" fontId="5" fillId="0" borderId="1" pivotButton="0" quotePrefix="0" xfId="0"/>
    <xf numFmtId="9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pivotButton="0" quotePrefix="0" xfId="0"/>
    <xf numFmtId="1" fontId="7" fillId="0" borderId="1" pivotButton="0" quotePrefix="0" xfId="0"/>
    <xf numFmtId="170" fontId="7" fillId="0" borderId="1" pivotButton="0" quotePrefix="0" xfId="0"/>
    <xf numFmtId="9" fontId="7" fillId="0" borderId="1" pivotButton="0" quotePrefix="0" xfId="0"/>
    <xf numFmtId="0" fontId="7" fillId="4" borderId="1" pivotButton="0" quotePrefix="0" xfId="0"/>
    <xf numFmtId="1" fontId="7" fillId="4" borderId="1" pivotButton="0" quotePrefix="0" xfId="0"/>
    <xf numFmtId="170" fontId="7" fillId="4" borderId="1" pivotButton="0" quotePrefix="0" xfId="0"/>
    <xf numFmtId="9" fontId="7" fillId="4" borderId="1" pivotButton="0" quotePrefix="0" xfId="0"/>
    <xf numFmtId="0" fontId="8" fillId="0" borderId="0" pivotButton="0" quotePrefix="0" xfId="0"/>
    <xf numFmtId="170" fontId="5" fillId="0" borderId="1" pivotButton="0" quotePrefix="0" xfId="0"/>
    <xf numFmtId="0" fontId="5" fillId="0" borderId="1" pivotButton="0" quotePrefix="0" xfId="0"/>
    <xf numFmtId="167" fontId="5" fillId="0" borderId="1" pivotButton="0" quotePrefix="0" xfId="0"/>
    <xf numFmtId="171" fontId="7" fillId="0" borderId="1" pivotButton="0" quotePrefix="0" xfId="0"/>
    <xf numFmtId="171" fontId="5" fillId="0" borderId="1" pivotButton="0" quotePrefix="0" xfId="0"/>
    <xf numFmtId="169" fontId="7" fillId="0" borderId="1" pivotButton="0" quotePrefix="0" xfId="0"/>
    <xf numFmtId="169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1" customWidth="1" min="3" max="3"/>
    <col width="14" customWidth="1" min="4" max="4"/>
    <col width="12" customWidth="1" min="5" max="5"/>
    <col width="15" customWidth="1" min="6" max="6"/>
  </cols>
  <sheetData>
    <row r="1" ht="26" customHeight="1">
      <c r="A1" s="1" t="inlineStr">
        <is>
          <t>FORECIX · Prévision des ventes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Hypothèses de prévision</t>
        </is>
      </c>
    </row>
    <row r="4">
      <c r="A4" s="5" t="inlineStr">
        <is>
          <t>Unités de départ, prix et croissance mensuelle par produit. Prévision construit 12 mois à partir d'ici.</t>
        </is>
      </c>
    </row>
    <row r="5"/>
    <row r="6">
      <c r="A6" s="6" t="inlineStr">
        <is>
          <t>Premier mois</t>
        </is>
      </c>
      <c r="B6" s="7" t="n">
        <v>46388</v>
      </c>
      <c r="C6" s="6" t="inlineStr">
        <is>
          <t>Hausse de prix annuelle</t>
        </is>
      </c>
      <c r="D6" s="8" t="n">
        <v>0.03</v>
      </c>
    </row>
    <row r="7"/>
    <row r="8"/>
    <row r="9" ht="20" customHeight="1">
      <c r="A9" s="9" t="inlineStr">
        <is>
          <t>Produit</t>
        </is>
      </c>
      <c r="B9" s="9" t="inlineStr">
        <is>
          <t>Unités mois 1</t>
        </is>
      </c>
      <c r="C9" s="9" t="inlineStr">
        <is>
          <t>Prix unitaire</t>
        </is>
      </c>
      <c r="D9" s="9" t="inlineStr">
        <is>
          <t>Croissance mensuelle</t>
        </is>
      </c>
      <c r="E9" s="9" t="inlineStr">
        <is>
          <t>Unités année 1</t>
        </is>
      </c>
      <c r="F9" s="9" t="inlineStr">
        <is>
          <t>CA année 1</t>
        </is>
      </c>
    </row>
    <row r="10">
      <c r="A10" s="10" t="inlineStr">
        <is>
          <t>Formule Essentiel</t>
        </is>
      </c>
      <c r="B10" s="11" t="n">
        <v>120</v>
      </c>
      <c r="C10" s="12" t="n">
        <v>19</v>
      </c>
      <c r="D10" s="13" t="n">
        <v>0.03</v>
      </c>
      <c r="E10" s="11">
        <f>IF($A10="","",'Prévision'!$O$11)</f>
        <v/>
      </c>
      <c r="F10" s="12">
        <f>IF($A10="","",'Prévision'!$O$12)</f>
        <v/>
      </c>
    </row>
    <row r="11">
      <c r="A11" s="14" t="inlineStr">
        <is>
          <t>Formule Pro</t>
        </is>
      </c>
      <c r="B11" s="15" t="n">
        <v>45</v>
      </c>
      <c r="C11" s="16" t="n">
        <v>49</v>
      </c>
      <c r="D11" s="17" t="n">
        <v>0.04</v>
      </c>
      <c r="E11" s="15">
        <f>IF($A11="","",'Prévision'!$O$13)</f>
        <v/>
      </c>
      <c r="F11" s="16">
        <f>IF($A11="","",'Prévision'!$O$14)</f>
        <v/>
      </c>
    </row>
    <row r="12">
      <c r="A12" s="10" t="inlineStr">
        <is>
          <t>Formule Équipe</t>
        </is>
      </c>
      <c r="B12" s="11" t="n">
        <v>12</v>
      </c>
      <c r="C12" s="12" t="n">
        <v>149</v>
      </c>
      <c r="D12" s="13" t="n">
        <v>0.05</v>
      </c>
      <c r="E12" s="11">
        <f>IF($A12="","",'Prévision'!$O$15)</f>
        <v/>
      </c>
      <c r="F12" s="12">
        <f>IF($A12="","",'Prévision'!$O$16)</f>
        <v/>
      </c>
    </row>
    <row r="13">
      <c r="A13" s="14" t="inlineStr">
        <is>
          <t>Service de démarrage</t>
        </is>
      </c>
      <c r="B13" s="15" t="n">
        <v>8</v>
      </c>
      <c r="C13" s="16" t="n">
        <v>300</v>
      </c>
      <c r="D13" s="17" t="n">
        <v>0.02</v>
      </c>
      <c r="E13" s="15">
        <f>IF($A13="","",'Prévision'!$O$17)</f>
        <v/>
      </c>
      <c r="F13" s="16">
        <f>IF($A13="","",'Prévision'!$O$18)</f>
        <v/>
      </c>
    </row>
    <row r="14">
      <c r="A14" s="10" t="inlineStr">
        <is>
          <t>Stockage supplémentaire</t>
        </is>
      </c>
      <c r="B14" s="11" t="n">
        <v>60</v>
      </c>
      <c r="C14" s="12" t="n">
        <v>5</v>
      </c>
      <c r="D14" s="13" t="n">
        <v>0.03</v>
      </c>
      <c r="E14" s="11">
        <f>IF($A14="","",'Prévision'!$O$19)</f>
        <v/>
      </c>
      <c r="F14" s="12">
        <f>IF($A14="","",'Prévision'!$O$20)</f>
        <v/>
      </c>
    </row>
    <row r="15">
      <c r="A15" s="10" t="n"/>
      <c r="B15" s="11" t="n"/>
      <c r="C15" s="12" t="n"/>
      <c r="D15" s="13" t="n"/>
      <c r="E15" s="11">
        <f>IF($A15="","",'Prévision'!$O$21)</f>
        <v/>
      </c>
      <c r="F15" s="12">
        <f>IF($A15="","",'Prévision'!$O$22)</f>
        <v/>
      </c>
    </row>
    <row r="16">
      <c r="A16" s="14" t="n"/>
      <c r="B16" s="15" t="n"/>
      <c r="C16" s="16" t="n"/>
      <c r="D16" s="17" t="n"/>
      <c r="E16" s="15">
        <f>IF($A16="","",'Prévision'!$O$23)</f>
        <v/>
      </c>
      <c r="F16" s="16">
        <f>IF($A16="","",'Prévision'!$O$24)</f>
        <v/>
      </c>
    </row>
    <row r="17">
      <c r="A17" s="10" t="n"/>
      <c r="B17" s="11" t="n"/>
      <c r="C17" s="12" t="n"/>
      <c r="D17" s="13" t="n"/>
      <c r="E17" s="11">
        <f>IF($A17="","",'Prévision'!$O$25)</f>
        <v/>
      </c>
      <c r="F17" s="12">
        <f>IF($A17="","",'Prévision'!$O$26)</f>
        <v/>
      </c>
    </row>
    <row r="18"/>
    <row r="19">
      <c r="A19" s="18" t="inlineStr">
        <is>
          <t>Une croissance supérieure à 10 % par mois est grisée, vérifie qu'elle colle à ton historique.</t>
        </is>
      </c>
    </row>
  </sheetData>
  <conditionalFormatting sqref="D10:D17">
    <cfRule type="expression" priority="1" dxfId="0">
      <formula>D10&gt;0.1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1" customWidth="1" min="15" max="15"/>
  </cols>
  <sheetData>
    <row r="1" ht="26" customHeight="1">
      <c r="A1" s="1" t="inlineStr">
        <is>
          <t>FORECIX · Prévision des ventes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sheetorial.com</t>
        </is>
      </c>
    </row>
    <row r="2"/>
    <row r="3">
      <c r="A3" s="4" t="inlineStr">
        <is>
          <t>Prévision des ventes sur 12 mois</t>
        </is>
      </c>
    </row>
    <row r="4">
      <c r="A4" s="5" t="inlineStr">
        <is>
          <t>Les unités croissent au taux mensuel, CA = unités x prix. Rien à saisir ici.</t>
        </is>
      </c>
    </row>
    <row r="5"/>
    <row r="6">
      <c r="A6" s="6" t="inlineStr">
        <is>
          <t>CA prévu</t>
        </is>
      </c>
      <c r="B6" s="19">
        <f>SUM($O$27)</f>
        <v/>
      </c>
    </row>
    <row r="7"/>
    <row r="8"/>
    <row r="9" ht="20" customHeight="1">
      <c r="A9" s="9" t="inlineStr">
        <is>
          <t>Produit</t>
        </is>
      </c>
      <c r="B9" s="9" t="inlineStr">
        <is>
          <t>Ligne</t>
        </is>
      </c>
      <c r="C9" s="9" t="inlineStr">
        <is>
          <t>M1</t>
        </is>
      </c>
      <c r="D9" s="9" t="inlineStr">
        <is>
          <t>M2</t>
        </is>
      </c>
      <c r="E9" s="9" t="inlineStr">
        <is>
          <t>M3</t>
        </is>
      </c>
      <c r="F9" s="9" t="inlineStr">
        <is>
          <t>M4</t>
        </is>
      </c>
      <c r="G9" s="9" t="inlineStr">
        <is>
          <t>M5</t>
        </is>
      </c>
      <c r="H9" s="9" t="inlineStr">
        <is>
          <t>M6</t>
        </is>
      </c>
      <c r="I9" s="9" t="inlineStr">
        <is>
          <t>M7</t>
        </is>
      </c>
      <c r="J9" s="9" t="inlineStr">
        <is>
          <t>M8</t>
        </is>
      </c>
      <c r="K9" s="9" t="inlineStr">
        <is>
          <t>M9</t>
        </is>
      </c>
      <c r="L9" s="9" t="inlineStr">
        <is>
          <t>M10</t>
        </is>
      </c>
      <c r="M9" s="9" t="inlineStr">
        <is>
          <t>M11</t>
        </is>
      </c>
      <c r="N9" s="9" t="inlineStr">
        <is>
          <t>M12</t>
        </is>
      </c>
      <c r="O9" s="9" t="inlineStr">
        <is>
          <t>Total</t>
        </is>
      </c>
    </row>
    <row r="10">
      <c r="A10" s="20" t="inlineStr">
        <is>
          <t>Mois</t>
        </is>
      </c>
      <c r="B10" s="10" t="n"/>
      <c r="C10" s="21">
        <f>DATE(YEAR('Hypothèses'!$B$6),MONTH('Hypothèses'!$B$6)+0,1)</f>
        <v/>
      </c>
      <c r="D10" s="21">
        <f>DATE(YEAR('Hypothèses'!$B$6),MONTH('Hypothèses'!$B$6)+1,1)</f>
        <v/>
      </c>
      <c r="E10" s="21">
        <f>DATE(YEAR('Hypothèses'!$B$6),MONTH('Hypothèses'!$B$6)+2,1)</f>
        <v/>
      </c>
      <c r="F10" s="21">
        <f>DATE(YEAR('Hypothèses'!$B$6),MONTH('Hypothèses'!$B$6)+3,1)</f>
        <v/>
      </c>
      <c r="G10" s="21">
        <f>DATE(YEAR('Hypothèses'!$B$6),MONTH('Hypothèses'!$B$6)+4,1)</f>
        <v/>
      </c>
      <c r="H10" s="21">
        <f>DATE(YEAR('Hypothèses'!$B$6),MONTH('Hypothèses'!$B$6)+5,1)</f>
        <v/>
      </c>
      <c r="I10" s="21">
        <f>DATE(YEAR('Hypothèses'!$B$6),MONTH('Hypothèses'!$B$6)+6,1)</f>
        <v/>
      </c>
      <c r="J10" s="21">
        <f>DATE(YEAR('Hypothèses'!$B$6),MONTH('Hypothèses'!$B$6)+7,1)</f>
        <v/>
      </c>
      <c r="K10" s="21">
        <f>DATE(YEAR('Hypothèses'!$B$6),MONTH('Hypothèses'!$B$6)+8,1)</f>
        <v/>
      </c>
      <c r="L10" s="21">
        <f>DATE(YEAR('Hypothèses'!$B$6),MONTH('Hypothèses'!$B$6)+9,1)</f>
        <v/>
      </c>
      <c r="M10" s="21">
        <f>DATE(YEAR('Hypothèses'!$B$6),MONTH('Hypothèses'!$B$6)+10,1)</f>
        <v/>
      </c>
      <c r="N10" s="21">
        <f>DATE(YEAR('Hypothèses'!$B$6),MONTH('Hypothèses'!$B$6)+11,1)</f>
        <v/>
      </c>
      <c r="O10" s="10" t="n"/>
    </row>
    <row r="11">
      <c r="A11" s="10">
        <f>IF('Hypothèses'!$A10="","",'Hypothèses'!$A10)</f>
        <v/>
      </c>
      <c r="B11" s="10" t="inlineStr">
        <is>
          <t>Unités</t>
        </is>
      </c>
      <c r="C11" s="11">
        <f>IF('Hypothèses'!$A10="","",ROUND('Hypothèses'!$B10*(1+'Hypothèses'!$D10)^0,0))</f>
        <v/>
      </c>
      <c r="D11" s="11">
        <f>IF('Hypothèses'!$A10="","",ROUND('Hypothèses'!$B10*(1+'Hypothèses'!$D10)^1,0))</f>
        <v/>
      </c>
      <c r="E11" s="11">
        <f>IF('Hypothèses'!$A10="","",ROUND('Hypothèses'!$B10*(1+'Hypothèses'!$D10)^2,0))</f>
        <v/>
      </c>
      <c r="F11" s="11">
        <f>IF('Hypothèses'!$A10="","",ROUND('Hypothèses'!$B10*(1+'Hypothèses'!$D10)^3,0))</f>
        <v/>
      </c>
      <c r="G11" s="11">
        <f>IF('Hypothèses'!$A10="","",ROUND('Hypothèses'!$B10*(1+'Hypothèses'!$D10)^4,0))</f>
        <v/>
      </c>
      <c r="H11" s="11">
        <f>IF('Hypothèses'!$A10="","",ROUND('Hypothèses'!$B10*(1+'Hypothèses'!$D10)^5,0))</f>
        <v/>
      </c>
      <c r="I11" s="11">
        <f>IF('Hypothèses'!$A10="","",ROUND('Hypothèses'!$B10*(1+'Hypothèses'!$D10)^6,0))</f>
        <v/>
      </c>
      <c r="J11" s="11">
        <f>IF('Hypothèses'!$A10="","",ROUND('Hypothèses'!$B10*(1+'Hypothèses'!$D10)^7,0))</f>
        <v/>
      </c>
      <c r="K11" s="11">
        <f>IF('Hypothèses'!$A10="","",ROUND('Hypothèses'!$B10*(1+'Hypothèses'!$D10)^8,0))</f>
        <v/>
      </c>
      <c r="L11" s="11">
        <f>IF('Hypothèses'!$A10="","",ROUND('Hypothèses'!$B10*(1+'Hypothèses'!$D10)^9,0))</f>
        <v/>
      </c>
      <c r="M11" s="11">
        <f>IF('Hypothèses'!$A10="","",ROUND('Hypothèses'!$B10*(1+'Hypothèses'!$D10)^10,0))</f>
        <v/>
      </c>
      <c r="N11" s="11">
        <f>IF('Hypothèses'!$A10="","",ROUND('Hypothèses'!$B10*(1+'Hypothèses'!$D10)^11,0))</f>
        <v/>
      </c>
      <c r="O11" s="11">
        <f>IF('Hypothèses'!$A10="","",SUM($C11:$N11))</f>
        <v/>
      </c>
    </row>
    <row r="12">
      <c r="A12" s="10" t="n"/>
      <c r="B12" s="10" t="inlineStr">
        <is>
          <t>CA</t>
        </is>
      </c>
      <c r="C12" s="22">
        <f>IF('Hypothèses'!$A10="","",C11*'Hypothèses'!$C10*(1+'Hypothèses'!$D$6)^INT(0/12))</f>
        <v/>
      </c>
      <c r="D12" s="22">
        <f>IF('Hypothèses'!$A10="","",D11*'Hypothèses'!$C10*(1+'Hypothèses'!$D$6)^INT(1/12))</f>
        <v/>
      </c>
      <c r="E12" s="22">
        <f>IF('Hypothèses'!$A10="","",E11*'Hypothèses'!$C10*(1+'Hypothèses'!$D$6)^INT(2/12))</f>
        <v/>
      </c>
      <c r="F12" s="22">
        <f>IF('Hypothèses'!$A10="","",F11*'Hypothèses'!$C10*(1+'Hypothèses'!$D$6)^INT(3/12))</f>
        <v/>
      </c>
      <c r="G12" s="22">
        <f>IF('Hypothèses'!$A10="","",G11*'Hypothèses'!$C10*(1+'Hypothèses'!$D$6)^INT(4/12))</f>
        <v/>
      </c>
      <c r="H12" s="22">
        <f>IF('Hypothèses'!$A10="","",H11*'Hypothèses'!$C10*(1+'Hypothèses'!$D$6)^INT(5/12))</f>
        <v/>
      </c>
      <c r="I12" s="22">
        <f>IF('Hypothèses'!$A10="","",I11*'Hypothèses'!$C10*(1+'Hypothèses'!$D$6)^INT(6/12))</f>
        <v/>
      </c>
      <c r="J12" s="22">
        <f>IF('Hypothèses'!$A10="","",J11*'Hypothèses'!$C10*(1+'Hypothèses'!$D$6)^INT(7/12))</f>
        <v/>
      </c>
      <c r="K12" s="22">
        <f>IF('Hypothèses'!$A10="","",K11*'Hypothèses'!$C10*(1+'Hypothèses'!$D$6)^INT(8/12))</f>
        <v/>
      </c>
      <c r="L12" s="22">
        <f>IF('Hypothèses'!$A10="","",L11*'Hypothèses'!$C10*(1+'Hypothèses'!$D$6)^INT(9/12))</f>
        <v/>
      </c>
      <c r="M12" s="22">
        <f>IF('Hypothèses'!$A10="","",M11*'Hypothèses'!$C10*(1+'Hypothèses'!$D$6)^INT(10/12))</f>
        <v/>
      </c>
      <c r="N12" s="22">
        <f>IF('Hypothèses'!$A10="","",N11*'Hypothèses'!$C10*(1+'Hypothèses'!$D$6)^INT(11/12))</f>
        <v/>
      </c>
      <c r="O12" s="22">
        <f>IF('Hypothèses'!$A10="","",SUM($C12:$N12))</f>
        <v/>
      </c>
    </row>
    <row r="13">
      <c r="A13" s="10">
        <f>IF('Hypothèses'!$A11="","",'Hypothèses'!$A11)</f>
        <v/>
      </c>
      <c r="B13" s="10" t="inlineStr">
        <is>
          <t>Unités</t>
        </is>
      </c>
      <c r="C13" s="11">
        <f>IF('Hypothèses'!$A11="","",ROUND('Hypothèses'!$B11*(1+'Hypothèses'!$D11)^0,0))</f>
        <v/>
      </c>
      <c r="D13" s="11">
        <f>IF('Hypothèses'!$A11="","",ROUND('Hypothèses'!$B11*(1+'Hypothèses'!$D11)^1,0))</f>
        <v/>
      </c>
      <c r="E13" s="11">
        <f>IF('Hypothèses'!$A11="","",ROUND('Hypothèses'!$B11*(1+'Hypothèses'!$D11)^2,0))</f>
        <v/>
      </c>
      <c r="F13" s="11">
        <f>IF('Hypothèses'!$A11="","",ROUND('Hypothèses'!$B11*(1+'Hypothèses'!$D11)^3,0))</f>
        <v/>
      </c>
      <c r="G13" s="11">
        <f>IF('Hypothèses'!$A11="","",ROUND('Hypothèses'!$B11*(1+'Hypothèses'!$D11)^4,0))</f>
        <v/>
      </c>
      <c r="H13" s="11">
        <f>IF('Hypothèses'!$A11="","",ROUND('Hypothèses'!$B11*(1+'Hypothèses'!$D11)^5,0))</f>
        <v/>
      </c>
      <c r="I13" s="11">
        <f>IF('Hypothèses'!$A11="","",ROUND('Hypothèses'!$B11*(1+'Hypothèses'!$D11)^6,0))</f>
        <v/>
      </c>
      <c r="J13" s="11">
        <f>IF('Hypothèses'!$A11="","",ROUND('Hypothèses'!$B11*(1+'Hypothèses'!$D11)^7,0))</f>
        <v/>
      </c>
      <c r="K13" s="11">
        <f>IF('Hypothèses'!$A11="","",ROUND('Hypothèses'!$B11*(1+'Hypothèses'!$D11)^8,0))</f>
        <v/>
      </c>
      <c r="L13" s="11">
        <f>IF('Hypothèses'!$A11="","",ROUND('Hypothèses'!$B11*(1+'Hypothèses'!$D11)^9,0))</f>
        <v/>
      </c>
      <c r="M13" s="11">
        <f>IF('Hypothèses'!$A11="","",ROUND('Hypothèses'!$B11*(1+'Hypothèses'!$D11)^10,0))</f>
        <v/>
      </c>
      <c r="N13" s="11">
        <f>IF('Hypothèses'!$A11="","",ROUND('Hypothèses'!$B11*(1+'Hypothèses'!$D11)^11,0))</f>
        <v/>
      </c>
      <c r="O13" s="11">
        <f>IF('Hypothèses'!$A11="","",SUM($C13:$N13))</f>
        <v/>
      </c>
    </row>
    <row r="14">
      <c r="A14" s="10" t="n"/>
      <c r="B14" s="10" t="inlineStr">
        <is>
          <t>CA</t>
        </is>
      </c>
      <c r="C14" s="22">
        <f>IF('Hypothèses'!$A11="","",C13*'Hypothèses'!$C11*(1+'Hypothèses'!$D$6)^INT(0/12))</f>
        <v/>
      </c>
      <c r="D14" s="22">
        <f>IF('Hypothèses'!$A11="","",D13*'Hypothèses'!$C11*(1+'Hypothèses'!$D$6)^INT(1/12))</f>
        <v/>
      </c>
      <c r="E14" s="22">
        <f>IF('Hypothèses'!$A11="","",E13*'Hypothèses'!$C11*(1+'Hypothèses'!$D$6)^INT(2/12))</f>
        <v/>
      </c>
      <c r="F14" s="22">
        <f>IF('Hypothèses'!$A11="","",F13*'Hypothèses'!$C11*(1+'Hypothèses'!$D$6)^INT(3/12))</f>
        <v/>
      </c>
      <c r="G14" s="22">
        <f>IF('Hypothèses'!$A11="","",G13*'Hypothèses'!$C11*(1+'Hypothèses'!$D$6)^INT(4/12))</f>
        <v/>
      </c>
      <c r="H14" s="22">
        <f>IF('Hypothèses'!$A11="","",H13*'Hypothèses'!$C11*(1+'Hypothèses'!$D$6)^INT(5/12))</f>
        <v/>
      </c>
      <c r="I14" s="22">
        <f>IF('Hypothèses'!$A11="","",I13*'Hypothèses'!$C11*(1+'Hypothèses'!$D$6)^INT(6/12))</f>
        <v/>
      </c>
      <c r="J14" s="22">
        <f>IF('Hypothèses'!$A11="","",J13*'Hypothèses'!$C11*(1+'Hypothèses'!$D$6)^INT(7/12))</f>
        <v/>
      </c>
      <c r="K14" s="22">
        <f>IF('Hypothèses'!$A11="","",K13*'Hypothèses'!$C11*(1+'Hypothèses'!$D$6)^INT(8/12))</f>
        <v/>
      </c>
      <c r="L14" s="22">
        <f>IF('Hypothèses'!$A11="","",L13*'Hypothèses'!$C11*(1+'Hypothèses'!$D$6)^INT(9/12))</f>
        <v/>
      </c>
      <c r="M14" s="22">
        <f>IF('Hypothèses'!$A11="","",M13*'Hypothèses'!$C11*(1+'Hypothèses'!$D$6)^INT(10/12))</f>
        <v/>
      </c>
      <c r="N14" s="22">
        <f>IF('Hypothèses'!$A11="","",N13*'Hypothèses'!$C11*(1+'Hypothèses'!$D$6)^INT(11/12))</f>
        <v/>
      </c>
      <c r="O14" s="22">
        <f>IF('Hypothèses'!$A11="","",SUM($C14:$N14))</f>
        <v/>
      </c>
    </row>
    <row r="15">
      <c r="A15" s="10">
        <f>IF('Hypothèses'!$A12="","",'Hypothèses'!$A12)</f>
        <v/>
      </c>
      <c r="B15" s="10" t="inlineStr">
        <is>
          <t>Unités</t>
        </is>
      </c>
      <c r="C15" s="11">
        <f>IF('Hypothèses'!$A12="","",ROUND('Hypothèses'!$B12*(1+'Hypothèses'!$D12)^0,0))</f>
        <v/>
      </c>
      <c r="D15" s="11">
        <f>IF('Hypothèses'!$A12="","",ROUND('Hypothèses'!$B12*(1+'Hypothèses'!$D12)^1,0))</f>
        <v/>
      </c>
      <c r="E15" s="11">
        <f>IF('Hypothèses'!$A12="","",ROUND('Hypothèses'!$B12*(1+'Hypothèses'!$D12)^2,0))</f>
        <v/>
      </c>
      <c r="F15" s="11">
        <f>IF('Hypothèses'!$A12="","",ROUND('Hypothèses'!$B12*(1+'Hypothèses'!$D12)^3,0))</f>
        <v/>
      </c>
      <c r="G15" s="11">
        <f>IF('Hypothèses'!$A12="","",ROUND('Hypothèses'!$B12*(1+'Hypothèses'!$D12)^4,0))</f>
        <v/>
      </c>
      <c r="H15" s="11">
        <f>IF('Hypothèses'!$A12="","",ROUND('Hypothèses'!$B12*(1+'Hypothèses'!$D12)^5,0))</f>
        <v/>
      </c>
      <c r="I15" s="11">
        <f>IF('Hypothèses'!$A12="","",ROUND('Hypothèses'!$B12*(1+'Hypothèses'!$D12)^6,0))</f>
        <v/>
      </c>
      <c r="J15" s="11">
        <f>IF('Hypothèses'!$A12="","",ROUND('Hypothèses'!$B12*(1+'Hypothèses'!$D12)^7,0))</f>
        <v/>
      </c>
      <c r="K15" s="11">
        <f>IF('Hypothèses'!$A12="","",ROUND('Hypothèses'!$B12*(1+'Hypothèses'!$D12)^8,0))</f>
        <v/>
      </c>
      <c r="L15" s="11">
        <f>IF('Hypothèses'!$A12="","",ROUND('Hypothèses'!$B12*(1+'Hypothèses'!$D12)^9,0))</f>
        <v/>
      </c>
      <c r="M15" s="11">
        <f>IF('Hypothèses'!$A12="","",ROUND('Hypothèses'!$B12*(1+'Hypothèses'!$D12)^10,0))</f>
        <v/>
      </c>
      <c r="N15" s="11">
        <f>IF('Hypothèses'!$A12="","",ROUND('Hypothèses'!$B12*(1+'Hypothèses'!$D12)^11,0))</f>
        <v/>
      </c>
      <c r="O15" s="11">
        <f>IF('Hypothèses'!$A12="","",SUM($C15:$N15))</f>
        <v/>
      </c>
    </row>
    <row r="16">
      <c r="A16" s="10" t="n"/>
      <c r="B16" s="10" t="inlineStr">
        <is>
          <t>CA</t>
        </is>
      </c>
      <c r="C16" s="22">
        <f>IF('Hypothèses'!$A12="","",C15*'Hypothèses'!$C12*(1+'Hypothèses'!$D$6)^INT(0/12))</f>
        <v/>
      </c>
      <c r="D16" s="22">
        <f>IF('Hypothèses'!$A12="","",D15*'Hypothèses'!$C12*(1+'Hypothèses'!$D$6)^INT(1/12))</f>
        <v/>
      </c>
      <c r="E16" s="22">
        <f>IF('Hypothèses'!$A12="","",E15*'Hypothèses'!$C12*(1+'Hypothèses'!$D$6)^INT(2/12))</f>
        <v/>
      </c>
      <c r="F16" s="22">
        <f>IF('Hypothèses'!$A12="","",F15*'Hypothèses'!$C12*(1+'Hypothèses'!$D$6)^INT(3/12))</f>
        <v/>
      </c>
      <c r="G16" s="22">
        <f>IF('Hypothèses'!$A12="","",G15*'Hypothèses'!$C12*(1+'Hypothèses'!$D$6)^INT(4/12))</f>
        <v/>
      </c>
      <c r="H16" s="22">
        <f>IF('Hypothèses'!$A12="","",H15*'Hypothèses'!$C12*(1+'Hypothèses'!$D$6)^INT(5/12))</f>
        <v/>
      </c>
      <c r="I16" s="22">
        <f>IF('Hypothèses'!$A12="","",I15*'Hypothèses'!$C12*(1+'Hypothèses'!$D$6)^INT(6/12))</f>
        <v/>
      </c>
      <c r="J16" s="22">
        <f>IF('Hypothèses'!$A12="","",J15*'Hypothèses'!$C12*(1+'Hypothèses'!$D$6)^INT(7/12))</f>
        <v/>
      </c>
      <c r="K16" s="22">
        <f>IF('Hypothèses'!$A12="","",K15*'Hypothèses'!$C12*(1+'Hypothèses'!$D$6)^INT(8/12))</f>
        <v/>
      </c>
      <c r="L16" s="22">
        <f>IF('Hypothèses'!$A12="","",L15*'Hypothèses'!$C12*(1+'Hypothèses'!$D$6)^INT(9/12))</f>
        <v/>
      </c>
      <c r="M16" s="22">
        <f>IF('Hypothèses'!$A12="","",M15*'Hypothèses'!$C12*(1+'Hypothèses'!$D$6)^INT(10/12))</f>
        <v/>
      </c>
      <c r="N16" s="22">
        <f>IF('Hypothèses'!$A12="","",N15*'Hypothèses'!$C12*(1+'Hypothèses'!$D$6)^INT(11/12))</f>
        <v/>
      </c>
      <c r="O16" s="22">
        <f>IF('Hypothèses'!$A12="","",SUM($C16:$N16))</f>
        <v/>
      </c>
    </row>
    <row r="17">
      <c r="A17" s="10">
        <f>IF('Hypothèses'!$A13="","",'Hypothèses'!$A13)</f>
        <v/>
      </c>
      <c r="B17" s="10" t="inlineStr">
        <is>
          <t>Unités</t>
        </is>
      </c>
      <c r="C17" s="11">
        <f>IF('Hypothèses'!$A13="","",ROUND('Hypothèses'!$B13*(1+'Hypothèses'!$D13)^0,0))</f>
        <v/>
      </c>
      <c r="D17" s="11">
        <f>IF('Hypothèses'!$A13="","",ROUND('Hypothèses'!$B13*(1+'Hypothèses'!$D13)^1,0))</f>
        <v/>
      </c>
      <c r="E17" s="11">
        <f>IF('Hypothèses'!$A13="","",ROUND('Hypothèses'!$B13*(1+'Hypothèses'!$D13)^2,0))</f>
        <v/>
      </c>
      <c r="F17" s="11">
        <f>IF('Hypothèses'!$A13="","",ROUND('Hypothèses'!$B13*(1+'Hypothèses'!$D13)^3,0))</f>
        <v/>
      </c>
      <c r="G17" s="11">
        <f>IF('Hypothèses'!$A13="","",ROUND('Hypothèses'!$B13*(1+'Hypothèses'!$D13)^4,0))</f>
        <v/>
      </c>
      <c r="H17" s="11">
        <f>IF('Hypothèses'!$A13="","",ROUND('Hypothèses'!$B13*(1+'Hypothèses'!$D13)^5,0))</f>
        <v/>
      </c>
      <c r="I17" s="11">
        <f>IF('Hypothèses'!$A13="","",ROUND('Hypothèses'!$B13*(1+'Hypothèses'!$D13)^6,0))</f>
        <v/>
      </c>
      <c r="J17" s="11">
        <f>IF('Hypothèses'!$A13="","",ROUND('Hypothèses'!$B13*(1+'Hypothèses'!$D13)^7,0))</f>
        <v/>
      </c>
      <c r="K17" s="11">
        <f>IF('Hypothèses'!$A13="","",ROUND('Hypothèses'!$B13*(1+'Hypothèses'!$D13)^8,0))</f>
        <v/>
      </c>
      <c r="L17" s="11">
        <f>IF('Hypothèses'!$A13="","",ROUND('Hypothèses'!$B13*(1+'Hypothèses'!$D13)^9,0))</f>
        <v/>
      </c>
      <c r="M17" s="11">
        <f>IF('Hypothèses'!$A13="","",ROUND('Hypothèses'!$B13*(1+'Hypothèses'!$D13)^10,0))</f>
        <v/>
      </c>
      <c r="N17" s="11">
        <f>IF('Hypothèses'!$A13="","",ROUND('Hypothèses'!$B13*(1+'Hypothèses'!$D13)^11,0))</f>
        <v/>
      </c>
      <c r="O17" s="11">
        <f>IF('Hypothèses'!$A13="","",SUM($C17:$N17))</f>
        <v/>
      </c>
    </row>
    <row r="18">
      <c r="A18" s="10" t="n"/>
      <c r="B18" s="10" t="inlineStr">
        <is>
          <t>CA</t>
        </is>
      </c>
      <c r="C18" s="22">
        <f>IF('Hypothèses'!$A13="","",C17*'Hypothèses'!$C13*(1+'Hypothèses'!$D$6)^INT(0/12))</f>
        <v/>
      </c>
      <c r="D18" s="22">
        <f>IF('Hypothèses'!$A13="","",D17*'Hypothèses'!$C13*(1+'Hypothèses'!$D$6)^INT(1/12))</f>
        <v/>
      </c>
      <c r="E18" s="22">
        <f>IF('Hypothèses'!$A13="","",E17*'Hypothèses'!$C13*(1+'Hypothèses'!$D$6)^INT(2/12))</f>
        <v/>
      </c>
      <c r="F18" s="22">
        <f>IF('Hypothèses'!$A13="","",F17*'Hypothèses'!$C13*(1+'Hypothèses'!$D$6)^INT(3/12))</f>
        <v/>
      </c>
      <c r="G18" s="22">
        <f>IF('Hypothèses'!$A13="","",G17*'Hypothèses'!$C13*(1+'Hypothèses'!$D$6)^INT(4/12))</f>
        <v/>
      </c>
      <c r="H18" s="22">
        <f>IF('Hypothèses'!$A13="","",H17*'Hypothèses'!$C13*(1+'Hypothèses'!$D$6)^INT(5/12))</f>
        <v/>
      </c>
      <c r="I18" s="22">
        <f>IF('Hypothèses'!$A13="","",I17*'Hypothèses'!$C13*(1+'Hypothèses'!$D$6)^INT(6/12))</f>
        <v/>
      </c>
      <c r="J18" s="22">
        <f>IF('Hypothèses'!$A13="","",J17*'Hypothèses'!$C13*(1+'Hypothèses'!$D$6)^INT(7/12))</f>
        <v/>
      </c>
      <c r="K18" s="22">
        <f>IF('Hypothèses'!$A13="","",K17*'Hypothèses'!$C13*(1+'Hypothèses'!$D$6)^INT(8/12))</f>
        <v/>
      </c>
      <c r="L18" s="22">
        <f>IF('Hypothèses'!$A13="","",L17*'Hypothèses'!$C13*(1+'Hypothèses'!$D$6)^INT(9/12))</f>
        <v/>
      </c>
      <c r="M18" s="22">
        <f>IF('Hypothèses'!$A13="","",M17*'Hypothèses'!$C13*(1+'Hypothèses'!$D$6)^INT(10/12))</f>
        <v/>
      </c>
      <c r="N18" s="22">
        <f>IF('Hypothèses'!$A13="","",N17*'Hypothèses'!$C13*(1+'Hypothèses'!$D$6)^INT(11/12))</f>
        <v/>
      </c>
      <c r="O18" s="22">
        <f>IF('Hypothèses'!$A13="","",SUM($C18:$N18))</f>
        <v/>
      </c>
    </row>
    <row r="19">
      <c r="A19" s="10">
        <f>IF('Hypothèses'!$A14="","",'Hypothèses'!$A14)</f>
        <v/>
      </c>
      <c r="B19" s="10" t="inlineStr">
        <is>
          <t>Unités</t>
        </is>
      </c>
      <c r="C19" s="11">
        <f>IF('Hypothèses'!$A14="","",ROUND('Hypothèses'!$B14*(1+'Hypothèses'!$D14)^0,0))</f>
        <v/>
      </c>
      <c r="D19" s="11">
        <f>IF('Hypothèses'!$A14="","",ROUND('Hypothèses'!$B14*(1+'Hypothèses'!$D14)^1,0))</f>
        <v/>
      </c>
      <c r="E19" s="11">
        <f>IF('Hypothèses'!$A14="","",ROUND('Hypothèses'!$B14*(1+'Hypothèses'!$D14)^2,0))</f>
        <v/>
      </c>
      <c r="F19" s="11">
        <f>IF('Hypothèses'!$A14="","",ROUND('Hypothèses'!$B14*(1+'Hypothèses'!$D14)^3,0))</f>
        <v/>
      </c>
      <c r="G19" s="11">
        <f>IF('Hypothèses'!$A14="","",ROUND('Hypothèses'!$B14*(1+'Hypothèses'!$D14)^4,0))</f>
        <v/>
      </c>
      <c r="H19" s="11">
        <f>IF('Hypothèses'!$A14="","",ROUND('Hypothèses'!$B14*(1+'Hypothèses'!$D14)^5,0))</f>
        <v/>
      </c>
      <c r="I19" s="11">
        <f>IF('Hypothèses'!$A14="","",ROUND('Hypothèses'!$B14*(1+'Hypothèses'!$D14)^6,0))</f>
        <v/>
      </c>
      <c r="J19" s="11">
        <f>IF('Hypothèses'!$A14="","",ROUND('Hypothèses'!$B14*(1+'Hypothèses'!$D14)^7,0))</f>
        <v/>
      </c>
      <c r="K19" s="11">
        <f>IF('Hypothèses'!$A14="","",ROUND('Hypothèses'!$B14*(1+'Hypothèses'!$D14)^8,0))</f>
        <v/>
      </c>
      <c r="L19" s="11">
        <f>IF('Hypothèses'!$A14="","",ROUND('Hypothèses'!$B14*(1+'Hypothèses'!$D14)^9,0))</f>
        <v/>
      </c>
      <c r="M19" s="11">
        <f>IF('Hypothèses'!$A14="","",ROUND('Hypothèses'!$B14*(1+'Hypothèses'!$D14)^10,0))</f>
        <v/>
      </c>
      <c r="N19" s="11">
        <f>IF('Hypothèses'!$A14="","",ROUND('Hypothèses'!$B14*(1+'Hypothèses'!$D14)^11,0))</f>
        <v/>
      </c>
      <c r="O19" s="11">
        <f>IF('Hypothèses'!$A14="","",SUM($C19:$N19))</f>
        <v/>
      </c>
    </row>
    <row r="20">
      <c r="A20" s="10" t="n"/>
      <c r="B20" s="10" t="inlineStr">
        <is>
          <t>CA</t>
        </is>
      </c>
      <c r="C20" s="22">
        <f>IF('Hypothèses'!$A14="","",C19*'Hypothèses'!$C14*(1+'Hypothèses'!$D$6)^INT(0/12))</f>
        <v/>
      </c>
      <c r="D20" s="22">
        <f>IF('Hypothèses'!$A14="","",D19*'Hypothèses'!$C14*(1+'Hypothèses'!$D$6)^INT(1/12))</f>
        <v/>
      </c>
      <c r="E20" s="22">
        <f>IF('Hypothèses'!$A14="","",E19*'Hypothèses'!$C14*(1+'Hypothèses'!$D$6)^INT(2/12))</f>
        <v/>
      </c>
      <c r="F20" s="22">
        <f>IF('Hypothèses'!$A14="","",F19*'Hypothèses'!$C14*(1+'Hypothèses'!$D$6)^INT(3/12))</f>
        <v/>
      </c>
      <c r="G20" s="22">
        <f>IF('Hypothèses'!$A14="","",G19*'Hypothèses'!$C14*(1+'Hypothèses'!$D$6)^INT(4/12))</f>
        <v/>
      </c>
      <c r="H20" s="22">
        <f>IF('Hypothèses'!$A14="","",H19*'Hypothèses'!$C14*(1+'Hypothèses'!$D$6)^INT(5/12))</f>
        <v/>
      </c>
      <c r="I20" s="22">
        <f>IF('Hypothèses'!$A14="","",I19*'Hypothèses'!$C14*(1+'Hypothèses'!$D$6)^INT(6/12))</f>
        <v/>
      </c>
      <c r="J20" s="22">
        <f>IF('Hypothèses'!$A14="","",J19*'Hypothèses'!$C14*(1+'Hypothèses'!$D$6)^INT(7/12))</f>
        <v/>
      </c>
      <c r="K20" s="22">
        <f>IF('Hypothèses'!$A14="","",K19*'Hypothèses'!$C14*(1+'Hypothèses'!$D$6)^INT(8/12))</f>
        <v/>
      </c>
      <c r="L20" s="22">
        <f>IF('Hypothèses'!$A14="","",L19*'Hypothèses'!$C14*(1+'Hypothèses'!$D$6)^INT(9/12))</f>
        <v/>
      </c>
      <c r="M20" s="22">
        <f>IF('Hypothèses'!$A14="","",M19*'Hypothèses'!$C14*(1+'Hypothèses'!$D$6)^INT(10/12))</f>
        <v/>
      </c>
      <c r="N20" s="22">
        <f>IF('Hypothèses'!$A14="","",N19*'Hypothèses'!$C14*(1+'Hypothèses'!$D$6)^INT(11/12))</f>
        <v/>
      </c>
      <c r="O20" s="22">
        <f>IF('Hypothèses'!$A14="","",SUM($C20:$N20))</f>
        <v/>
      </c>
    </row>
    <row r="21">
      <c r="A21" s="10">
        <f>IF('Hypothèses'!$A15="","",'Hypothèses'!$A15)</f>
        <v/>
      </c>
      <c r="B21" s="10" t="inlineStr">
        <is>
          <t>Unités</t>
        </is>
      </c>
      <c r="C21" s="11">
        <f>IF('Hypothèses'!$A15="","",ROUND('Hypothèses'!$B15*(1+'Hypothèses'!$D15)^0,0))</f>
        <v/>
      </c>
      <c r="D21" s="11">
        <f>IF('Hypothèses'!$A15="","",ROUND('Hypothèses'!$B15*(1+'Hypothèses'!$D15)^1,0))</f>
        <v/>
      </c>
      <c r="E21" s="11">
        <f>IF('Hypothèses'!$A15="","",ROUND('Hypothèses'!$B15*(1+'Hypothèses'!$D15)^2,0))</f>
        <v/>
      </c>
      <c r="F21" s="11">
        <f>IF('Hypothèses'!$A15="","",ROUND('Hypothèses'!$B15*(1+'Hypothèses'!$D15)^3,0))</f>
        <v/>
      </c>
      <c r="G21" s="11">
        <f>IF('Hypothèses'!$A15="","",ROUND('Hypothèses'!$B15*(1+'Hypothèses'!$D15)^4,0))</f>
        <v/>
      </c>
      <c r="H21" s="11">
        <f>IF('Hypothèses'!$A15="","",ROUND('Hypothèses'!$B15*(1+'Hypothèses'!$D15)^5,0))</f>
        <v/>
      </c>
      <c r="I21" s="11">
        <f>IF('Hypothèses'!$A15="","",ROUND('Hypothèses'!$B15*(1+'Hypothèses'!$D15)^6,0))</f>
        <v/>
      </c>
      <c r="J21" s="11">
        <f>IF('Hypothèses'!$A15="","",ROUND('Hypothèses'!$B15*(1+'Hypothèses'!$D15)^7,0))</f>
        <v/>
      </c>
      <c r="K21" s="11">
        <f>IF('Hypothèses'!$A15="","",ROUND('Hypothèses'!$B15*(1+'Hypothèses'!$D15)^8,0))</f>
        <v/>
      </c>
      <c r="L21" s="11">
        <f>IF('Hypothèses'!$A15="","",ROUND('Hypothèses'!$B15*(1+'Hypothèses'!$D15)^9,0))</f>
        <v/>
      </c>
      <c r="M21" s="11">
        <f>IF('Hypothèses'!$A15="","",ROUND('Hypothèses'!$B15*(1+'Hypothèses'!$D15)^10,0))</f>
        <v/>
      </c>
      <c r="N21" s="11">
        <f>IF('Hypothèses'!$A15="","",ROUND('Hypothèses'!$B15*(1+'Hypothèses'!$D15)^11,0))</f>
        <v/>
      </c>
      <c r="O21" s="11">
        <f>IF('Hypothèses'!$A15="","",SUM($C21:$N21))</f>
        <v/>
      </c>
    </row>
    <row r="22">
      <c r="A22" s="10" t="n"/>
      <c r="B22" s="10" t="inlineStr">
        <is>
          <t>CA</t>
        </is>
      </c>
      <c r="C22" s="22">
        <f>IF('Hypothèses'!$A15="","",C21*'Hypothèses'!$C15*(1+'Hypothèses'!$D$6)^INT(0/12))</f>
        <v/>
      </c>
      <c r="D22" s="22">
        <f>IF('Hypothèses'!$A15="","",D21*'Hypothèses'!$C15*(1+'Hypothèses'!$D$6)^INT(1/12))</f>
        <v/>
      </c>
      <c r="E22" s="22">
        <f>IF('Hypothèses'!$A15="","",E21*'Hypothèses'!$C15*(1+'Hypothèses'!$D$6)^INT(2/12))</f>
        <v/>
      </c>
      <c r="F22" s="22">
        <f>IF('Hypothèses'!$A15="","",F21*'Hypothèses'!$C15*(1+'Hypothèses'!$D$6)^INT(3/12))</f>
        <v/>
      </c>
      <c r="G22" s="22">
        <f>IF('Hypothèses'!$A15="","",G21*'Hypothèses'!$C15*(1+'Hypothèses'!$D$6)^INT(4/12))</f>
        <v/>
      </c>
      <c r="H22" s="22">
        <f>IF('Hypothèses'!$A15="","",H21*'Hypothèses'!$C15*(1+'Hypothèses'!$D$6)^INT(5/12))</f>
        <v/>
      </c>
      <c r="I22" s="22">
        <f>IF('Hypothèses'!$A15="","",I21*'Hypothèses'!$C15*(1+'Hypothèses'!$D$6)^INT(6/12))</f>
        <v/>
      </c>
      <c r="J22" s="22">
        <f>IF('Hypothèses'!$A15="","",J21*'Hypothèses'!$C15*(1+'Hypothèses'!$D$6)^INT(7/12))</f>
        <v/>
      </c>
      <c r="K22" s="22">
        <f>IF('Hypothèses'!$A15="","",K21*'Hypothèses'!$C15*(1+'Hypothèses'!$D$6)^INT(8/12))</f>
        <v/>
      </c>
      <c r="L22" s="22">
        <f>IF('Hypothèses'!$A15="","",L21*'Hypothèses'!$C15*(1+'Hypothèses'!$D$6)^INT(9/12))</f>
        <v/>
      </c>
      <c r="M22" s="22">
        <f>IF('Hypothèses'!$A15="","",M21*'Hypothèses'!$C15*(1+'Hypothèses'!$D$6)^INT(10/12))</f>
        <v/>
      </c>
      <c r="N22" s="22">
        <f>IF('Hypothèses'!$A15="","",N21*'Hypothèses'!$C15*(1+'Hypothèses'!$D$6)^INT(11/12))</f>
        <v/>
      </c>
      <c r="O22" s="22">
        <f>IF('Hypothèses'!$A15="","",SUM($C22:$N22))</f>
        <v/>
      </c>
    </row>
    <row r="23">
      <c r="A23" s="10">
        <f>IF('Hypothèses'!$A16="","",'Hypothèses'!$A16)</f>
        <v/>
      </c>
      <c r="B23" s="10" t="inlineStr">
        <is>
          <t>Unités</t>
        </is>
      </c>
      <c r="C23" s="11">
        <f>IF('Hypothèses'!$A16="","",ROUND('Hypothèses'!$B16*(1+'Hypothèses'!$D16)^0,0))</f>
        <v/>
      </c>
      <c r="D23" s="11">
        <f>IF('Hypothèses'!$A16="","",ROUND('Hypothèses'!$B16*(1+'Hypothèses'!$D16)^1,0))</f>
        <v/>
      </c>
      <c r="E23" s="11">
        <f>IF('Hypothèses'!$A16="","",ROUND('Hypothèses'!$B16*(1+'Hypothèses'!$D16)^2,0))</f>
        <v/>
      </c>
      <c r="F23" s="11">
        <f>IF('Hypothèses'!$A16="","",ROUND('Hypothèses'!$B16*(1+'Hypothèses'!$D16)^3,0))</f>
        <v/>
      </c>
      <c r="G23" s="11">
        <f>IF('Hypothèses'!$A16="","",ROUND('Hypothèses'!$B16*(1+'Hypothèses'!$D16)^4,0))</f>
        <v/>
      </c>
      <c r="H23" s="11">
        <f>IF('Hypothèses'!$A16="","",ROUND('Hypothèses'!$B16*(1+'Hypothèses'!$D16)^5,0))</f>
        <v/>
      </c>
      <c r="I23" s="11">
        <f>IF('Hypothèses'!$A16="","",ROUND('Hypothèses'!$B16*(1+'Hypothèses'!$D16)^6,0))</f>
        <v/>
      </c>
      <c r="J23" s="11">
        <f>IF('Hypothèses'!$A16="","",ROUND('Hypothèses'!$B16*(1+'Hypothèses'!$D16)^7,0))</f>
        <v/>
      </c>
      <c r="K23" s="11">
        <f>IF('Hypothèses'!$A16="","",ROUND('Hypothèses'!$B16*(1+'Hypothèses'!$D16)^8,0))</f>
        <v/>
      </c>
      <c r="L23" s="11">
        <f>IF('Hypothèses'!$A16="","",ROUND('Hypothèses'!$B16*(1+'Hypothèses'!$D16)^9,0))</f>
        <v/>
      </c>
      <c r="M23" s="11">
        <f>IF('Hypothèses'!$A16="","",ROUND('Hypothèses'!$B16*(1+'Hypothèses'!$D16)^10,0))</f>
        <v/>
      </c>
      <c r="N23" s="11">
        <f>IF('Hypothèses'!$A16="","",ROUND('Hypothèses'!$B16*(1+'Hypothèses'!$D16)^11,0))</f>
        <v/>
      </c>
      <c r="O23" s="11">
        <f>IF('Hypothèses'!$A16="","",SUM($C23:$N23))</f>
        <v/>
      </c>
    </row>
    <row r="24">
      <c r="A24" s="10" t="n"/>
      <c r="B24" s="10" t="inlineStr">
        <is>
          <t>CA</t>
        </is>
      </c>
      <c r="C24" s="22">
        <f>IF('Hypothèses'!$A16="","",C23*'Hypothèses'!$C16*(1+'Hypothèses'!$D$6)^INT(0/12))</f>
        <v/>
      </c>
      <c r="D24" s="22">
        <f>IF('Hypothèses'!$A16="","",D23*'Hypothèses'!$C16*(1+'Hypothèses'!$D$6)^INT(1/12))</f>
        <v/>
      </c>
      <c r="E24" s="22">
        <f>IF('Hypothèses'!$A16="","",E23*'Hypothèses'!$C16*(1+'Hypothèses'!$D$6)^INT(2/12))</f>
        <v/>
      </c>
      <c r="F24" s="22">
        <f>IF('Hypothèses'!$A16="","",F23*'Hypothèses'!$C16*(1+'Hypothèses'!$D$6)^INT(3/12))</f>
        <v/>
      </c>
      <c r="G24" s="22">
        <f>IF('Hypothèses'!$A16="","",G23*'Hypothèses'!$C16*(1+'Hypothèses'!$D$6)^INT(4/12))</f>
        <v/>
      </c>
      <c r="H24" s="22">
        <f>IF('Hypothèses'!$A16="","",H23*'Hypothèses'!$C16*(1+'Hypothèses'!$D$6)^INT(5/12))</f>
        <v/>
      </c>
      <c r="I24" s="22">
        <f>IF('Hypothèses'!$A16="","",I23*'Hypothèses'!$C16*(1+'Hypothèses'!$D$6)^INT(6/12))</f>
        <v/>
      </c>
      <c r="J24" s="22">
        <f>IF('Hypothèses'!$A16="","",J23*'Hypothèses'!$C16*(1+'Hypothèses'!$D$6)^INT(7/12))</f>
        <v/>
      </c>
      <c r="K24" s="22">
        <f>IF('Hypothèses'!$A16="","",K23*'Hypothèses'!$C16*(1+'Hypothèses'!$D$6)^INT(8/12))</f>
        <v/>
      </c>
      <c r="L24" s="22">
        <f>IF('Hypothèses'!$A16="","",L23*'Hypothèses'!$C16*(1+'Hypothèses'!$D$6)^INT(9/12))</f>
        <v/>
      </c>
      <c r="M24" s="22">
        <f>IF('Hypothèses'!$A16="","",M23*'Hypothèses'!$C16*(1+'Hypothèses'!$D$6)^INT(10/12))</f>
        <v/>
      </c>
      <c r="N24" s="22">
        <f>IF('Hypothèses'!$A16="","",N23*'Hypothèses'!$C16*(1+'Hypothèses'!$D$6)^INT(11/12))</f>
        <v/>
      </c>
      <c r="O24" s="22">
        <f>IF('Hypothèses'!$A16="","",SUM($C24:$N24))</f>
        <v/>
      </c>
    </row>
    <row r="25">
      <c r="A25" s="10">
        <f>IF('Hypothèses'!$A17="","",'Hypothèses'!$A17)</f>
        <v/>
      </c>
      <c r="B25" s="10" t="inlineStr">
        <is>
          <t>Unités</t>
        </is>
      </c>
      <c r="C25" s="11">
        <f>IF('Hypothèses'!$A17="","",ROUND('Hypothèses'!$B17*(1+'Hypothèses'!$D17)^0,0))</f>
        <v/>
      </c>
      <c r="D25" s="11">
        <f>IF('Hypothèses'!$A17="","",ROUND('Hypothèses'!$B17*(1+'Hypothèses'!$D17)^1,0))</f>
        <v/>
      </c>
      <c r="E25" s="11">
        <f>IF('Hypothèses'!$A17="","",ROUND('Hypothèses'!$B17*(1+'Hypothèses'!$D17)^2,0))</f>
        <v/>
      </c>
      <c r="F25" s="11">
        <f>IF('Hypothèses'!$A17="","",ROUND('Hypothèses'!$B17*(1+'Hypothèses'!$D17)^3,0))</f>
        <v/>
      </c>
      <c r="G25" s="11">
        <f>IF('Hypothèses'!$A17="","",ROUND('Hypothèses'!$B17*(1+'Hypothèses'!$D17)^4,0))</f>
        <v/>
      </c>
      <c r="H25" s="11">
        <f>IF('Hypothèses'!$A17="","",ROUND('Hypothèses'!$B17*(1+'Hypothèses'!$D17)^5,0))</f>
        <v/>
      </c>
      <c r="I25" s="11">
        <f>IF('Hypothèses'!$A17="","",ROUND('Hypothèses'!$B17*(1+'Hypothèses'!$D17)^6,0))</f>
        <v/>
      </c>
      <c r="J25" s="11">
        <f>IF('Hypothèses'!$A17="","",ROUND('Hypothèses'!$B17*(1+'Hypothèses'!$D17)^7,0))</f>
        <v/>
      </c>
      <c r="K25" s="11">
        <f>IF('Hypothèses'!$A17="","",ROUND('Hypothèses'!$B17*(1+'Hypothèses'!$D17)^8,0))</f>
        <v/>
      </c>
      <c r="L25" s="11">
        <f>IF('Hypothèses'!$A17="","",ROUND('Hypothèses'!$B17*(1+'Hypothèses'!$D17)^9,0))</f>
        <v/>
      </c>
      <c r="M25" s="11">
        <f>IF('Hypothèses'!$A17="","",ROUND('Hypothèses'!$B17*(1+'Hypothèses'!$D17)^10,0))</f>
        <v/>
      </c>
      <c r="N25" s="11">
        <f>IF('Hypothèses'!$A17="","",ROUND('Hypothèses'!$B17*(1+'Hypothèses'!$D17)^11,0))</f>
        <v/>
      </c>
      <c r="O25" s="11">
        <f>IF('Hypothèses'!$A17="","",SUM($C25:$N25))</f>
        <v/>
      </c>
    </row>
    <row r="26">
      <c r="A26" s="10" t="n"/>
      <c r="B26" s="10" t="inlineStr">
        <is>
          <t>CA</t>
        </is>
      </c>
      <c r="C26" s="22">
        <f>IF('Hypothèses'!$A17="","",C25*'Hypothèses'!$C17*(1+'Hypothèses'!$D$6)^INT(0/12))</f>
        <v/>
      </c>
      <c r="D26" s="22">
        <f>IF('Hypothèses'!$A17="","",D25*'Hypothèses'!$C17*(1+'Hypothèses'!$D$6)^INT(1/12))</f>
        <v/>
      </c>
      <c r="E26" s="22">
        <f>IF('Hypothèses'!$A17="","",E25*'Hypothèses'!$C17*(1+'Hypothèses'!$D$6)^INT(2/12))</f>
        <v/>
      </c>
      <c r="F26" s="22">
        <f>IF('Hypothèses'!$A17="","",F25*'Hypothèses'!$C17*(1+'Hypothèses'!$D$6)^INT(3/12))</f>
        <v/>
      </c>
      <c r="G26" s="22">
        <f>IF('Hypothèses'!$A17="","",G25*'Hypothèses'!$C17*(1+'Hypothèses'!$D$6)^INT(4/12))</f>
        <v/>
      </c>
      <c r="H26" s="22">
        <f>IF('Hypothèses'!$A17="","",H25*'Hypothèses'!$C17*(1+'Hypothèses'!$D$6)^INT(5/12))</f>
        <v/>
      </c>
      <c r="I26" s="22">
        <f>IF('Hypothèses'!$A17="","",I25*'Hypothèses'!$C17*(1+'Hypothèses'!$D$6)^INT(6/12))</f>
        <v/>
      </c>
      <c r="J26" s="22">
        <f>IF('Hypothèses'!$A17="","",J25*'Hypothèses'!$C17*(1+'Hypothèses'!$D$6)^INT(7/12))</f>
        <v/>
      </c>
      <c r="K26" s="22">
        <f>IF('Hypothèses'!$A17="","",K25*'Hypothèses'!$C17*(1+'Hypothèses'!$D$6)^INT(8/12))</f>
        <v/>
      </c>
      <c r="L26" s="22">
        <f>IF('Hypothèses'!$A17="","",L25*'Hypothèses'!$C17*(1+'Hypothèses'!$D$6)^INT(9/12))</f>
        <v/>
      </c>
      <c r="M26" s="22">
        <f>IF('Hypothèses'!$A17="","",M25*'Hypothèses'!$C17*(1+'Hypothèses'!$D$6)^INT(10/12))</f>
        <v/>
      </c>
      <c r="N26" s="22">
        <f>IF('Hypothèses'!$A17="","",N25*'Hypothèses'!$C17*(1+'Hypothèses'!$D$6)^INT(11/12))</f>
        <v/>
      </c>
      <c r="O26" s="22">
        <f>IF('Hypothèses'!$A17="","",SUM($C26:$N26))</f>
        <v/>
      </c>
    </row>
    <row r="27">
      <c r="A27" s="20" t="inlineStr">
        <is>
          <t>CA total</t>
        </is>
      </c>
      <c r="B27" s="20" t="n"/>
      <c r="C27" s="23">
        <f>SUMIF($B$11:$B$26,"CA",C$11:C$26)</f>
        <v/>
      </c>
      <c r="D27" s="23">
        <f>SUMIF($B$11:$B$26,"CA",D$11:D$26)</f>
        <v/>
      </c>
      <c r="E27" s="23">
        <f>SUMIF($B$11:$B$26,"CA",E$11:E$26)</f>
        <v/>
      </c>
      <c r="F27" s="23">
        <f>SUMIF($B$11:$B$26,"CA",F$11:F$26)</f>
        <v/>
      </c>
      <c r="G27" s="23">
        <f>SUMIF($B$11:$B$26,"CA",G$11:G$26)</f>
        <v/>
      </c>
      <c r="H27" s="23">
        <f>SUMIF($B$11:$B$26,"CA",H$11:H$26)</f>
        <v/>
      </c>
      <c r="I27" s="23">
        <f>SUMIF($B$11:$B$26,"CA",I$11:I$26)</f>
        <v/>
      </c>
      <c r="J27" s="23">
        <f>SUMIF($B$11:$B$26,"CA",J$11:J$26)</f>
        <v/>
      </c>
      <c r="K27" s="23">
        <f>SUMIF($B$11:$B$26,"CA",K$11:K$26)</f>
        <v/>
      </c>
      <c r="L27" s="23">
        <f>SUMIF($B$11:$B$26,"CA",L$11:L$26)</f>
        <v/>
      </c>
      <c r="M27" s="23">
        <f>SUMIF($B$11:$B$26,"CA",M$11:M$26)</f>
        <v/>
      </c>
      <c r="N27" s="23">
        <f>SUMIF($B$11:$B$26,"CA",N$11:N$26)</f>
        <v/>
      </c>
      <c r="O27" s="23">
        <f>SUM($C$27:$N$27)</f>
        <v/>
      </c>
    </row>
  </sheetData>
  <conditionalFormatting sqref="C27:N27">
    <cfRule type="expression" priority="1" dxfId="1">
      <formula>C27=MAX($C$27:$N$27)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2" customWidth="1" min="4" max="4"/>
    <col width="12" customWidth="1" min="5" max="5"/>
    <col width="18" customWidth="1" min="6" max="6"/>
  </cols>
  <sheetData>
    <row r="1" ht="26" customHeight="1">
      <c r="A1" s="1" t="inlineStr">
        <is>
          <t>FORECIX · Prévision des ventes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Réel vs prévision</t>
        </is>
      </c>
    </row>
    <row r="4">
      <c r="A4" s="5" t="inlineStr">
        <is>
          <t>Saisis le CA réel de chaque mois à sa clôture. L'écart montre de combien la prévision s'est trompée.</t>
        </is>
      </c>
    </row>
    <row r="5"/>
    <row r="6"/>
    <row r="7"/>
    <row r="8"/>
    <row r="9" ht="20" customHeight="1">
      <c r="A9" s="9" t="inlineStr">
        <is>
          <t>Mois</t>
        </is>
      </c>
      <c r="B9" s="9" t="inlineStr">
        <is>
          <t>Prévision</t>
        </is>
      </c>
      <c r="C9" s="9" t="inlineStr">
        <is>
          <t>Réel</t>
        </is>
      </c>
      <c r="D9" s="9" t="inlineStr">
        <is>
          <t>Écart</t>
        </is>
      </c>
      <c r="E9" s="9" t="inlineStr">
        <is>
          <t>Écart %</t>
        </is>
      </c>
      <c r="F9" s="9" t="inlineStr">
        <is>
          <t>Écart cumulé</t>
        </is>
      </c>
    </row>
    <row r="10">
      <c r="A10" s="24">
        <f>'Prévision'!C$10</f>
        <v/>
      </c>
      <c r="B10" s="12">
        <f>'Prévision'!C$27</f>
        <v/>
      </c>
      <c r="C10" s="12" t="n">
        <v>8650</v>
      </c>
      <c r="D10" s="12">
        <f>IF($C10="","",$C10-$B10)</f>
        <v/>
      </c>
      <c r="E10" s="13">
        <f>IF($C10="","",IFERROR($D10/$B10,0))</f>
        <v/>
      </c>
      <c r="F10" s="12">
        <f>IF($C10="","",SUM($D$10:$D10))</f>
        <v/>
      </c>
    </row>
    <row r="11">
      <c r="A11" s="25">
        <f>'Prévision'!D$10</f>
        <v/>
      </c>
      <c r="B11" s="16">
        <f>'Prévision'!D$27</f>
        <v/>
      </c>
      <c r="C11" s="16" t="n">
        <v>9240</v>
      </c>
      <c r="D11" s="16">
        <f>IF($C11="","",$C11-$B11)</f>
        <v/>
      </c>
      <c r="E11" s="17">
        <f>IF($C11="","",IFERROR($D11/$B11,0))</f>
        <v/>
      </c>
      <c r="F11" s="16">
        <f>IF($C11="","",SUM($D$10:$D11))</f>
        <v/>
      </c>
    </row>
    <row r="12">
      <c r="A12" s="24">
        <f>'Prévision'!E$10</f>
        <v/>
      </c>
      <c r="B12" s="12">
        <f>'Prévision'!E$27</f>
        <v/>
      </c>
      <c r="C12" s="12" t="n">
        <v>9180</v>
      </c>
      <c r="D12" s="12">
        <f>IF($C12="","",$C12-$B12)</f>
        <v/>
      </c>
      <c r="E12" s="13">
        <f>IF($C12="","",IFERROR($D12/$B12,0))</f>
        <v/>
      </c>
      <c r="F12" s="12">
        <f>IF($C12="","",SUM($D$10:$D12))</f>
        <v/>
      </c>
    </row>
    <row r="13">
      <c r="A13" s="25">
        <f>'Prévision'!F$10</f>
        <v/>
      </c>
      <c r="B13" s="16">
        <f>'Prévision'!F$27</f>
        <v/>
      </c>
      <c r="C13" s="16" t="n"/>
      <c r="D13" s="16">
        <f>IF($C13="","",$C13-$B13)</f>
        <v/>
      </c>
      <c r="E13" s="17">
        <f>IF($C13="","",IFERROR($D13/$B13,0))</f>
        <v/>
      </c>
      <c r="F13" s="16">
        <f>IF($C13="","",SUM($D$10:$D13))</f>
        <v/>
      </c>
    </row>
    <row r="14">
      <c r="A14" s="24">
        <f>'Prévision'!G$10</f>
        <v/>
      </c>
      <c r="B14" s="12">
        <f>'Prévision'!G$27</f>
        <v/>
      </c>
      <c r="C14" s="12" t="n"/>
      <c r="D14" s="12">
        <f>IF($C14="","",$C14-$B14)</f>
        <v/>
      </c>
      <c r="E14" s="13">
        <f>IF($C14="","",IFERROR($D14/$B14,0))</f>
        <v/>
      </c>
      <c r="F14" s="12">
        <f>IF($C14="","",SUM($D$10:$D14))</f>
        <v/>
      </c>
    </row>
    <row r="15">
      <c r="A15" s="25">
        <f>'Prévision'!H$10</f>
        <v/>
      </c>
      <c r="B15" s="16">
        <f>'Prévision'!H$27</f>
        <v/>
      </c>
      <c r="C15" s="16" t="n"/>
      <c r="D15" s="16">
        <f>IF($C15="","",$C15-$B15)</f>
        <v/>
      </c>
      <c r="E15" s="17">
        <f>IF($C15="","",IFERROR($D15/$B15,0))</f>
        <v/>
      </c>
      <c r="F15" s="16">
        <f>IF($C15="","",SUM($D$10:$D15))</f>
        <v/>
      </c>
    </row>
    <row r="16">
      <c r="A16" s="24">
        <f>'Prévision'!I$10</f>
        <v/>
      </c>
      <c r="B16" s="12">
        <f>'Prévision'!I$27</f>
        <v/>
      </c>
      <c r="C16" s="12" t="n"/>
      <c r="D16" s="12">
        <f>IF($C16="","",$C16-$B16)</f>
        <v/>
      </c>
      <c r="E16" s="13">
        <f>IF($C16="","",IFERROR($D16/$B16,0))</f>
        <v/>
      </c>
      <c r="F16" s="12">
        <f>IF($C16="","",SUM($D$10:$D16))</f>
        <v/>
      </c>
    </row>
    <row r="17">
      <c r="A17" s="25">
        <f>'Prévision'!J$10</f>
        <v/>
      </c>
      <c r="B17" s="16">
        <f>'Prévision'!J$27</f>
        <v/>
      </c>
      <c r="C17" s="16" t="n"/>
      <c r="D17" s="16">
        <f>IF($C17="","",$C17-$B17)</f>
        <v/>
      </c>
      <c r="E17" s="17">
        <f>IF($C17="","",IFERROR($D17/$B17,0))</f>
        <v/>
      </c>
      <c r="F17" s="16">
        <f>IF($C17="","",SUM($D$10:$D17))</f>
        <v/>
      </c>
    </row>
    <row r="18">
      <c r="A18" s="24">
        <f>'Prévision'!K$10</f>
        <v/>
      </c>
      <c r="B18" s="12">
        <f>'Prévision'!K$27</f>
        <v/>
      </c>
      <c r="C18" s="12" t="n"/>
      <c r="D18" s="12">
        <f>IF($C18="","",$C18-$B18)</f>
        <v/>
      </c>
      <c r="E18" s="13">
        <f>IF($C18="","",IFERROR($D18/$B18,0))</f>
        <v/>
      </c>
      <c r="F18" s="12">
        <f>IF($C18="","",SUM($D$10:$D18))</f>
        <v/>
      </c>
    </row>
    <row r="19">
      <c r="A19" s="25">
        <f>'Prévision'!L$10</f>
        <v/>
      </c>
      <c r="B19" s="16">
        <f>'Prévision'!L$27</f>
        <v/>
      </c>
      <c r="C19" s="16" t="n"/>
      <c r="D19" s="16">
        <f>IF($C19="","",$C19-$B19)</f>
        <v/>
      </c>
      <c r="E19" s="17">
        <f>IF($C19="","",IFERROR($D19/$B19,0))</f>
        <v/>
      </c>
      <c r="F19" s="16">
        <f>IF($C19="","",SUM($D$10:$D19))</f>
        <v/>
      </c>
    </row>
    <row r="20">
      <c r="A20" s="24">
        <f>'Prévision'!M$10</f>
        <v/>
      </c>
      <c r="B20" s="12">
        <f>'Prévision'!M$27</f>
        <v/>
      </c>
      <c r="C20" s="12" t="n"/>
      <c r="D20" s="12">
        <f>IF($C20="","",$C20-$B20)</f>
        <v/>
      </c>
      <c r="E20" s="13">
        <f>IF($C20="","",IFERROR($D20/$B20,0))</f>
        <v/>
      </c>
      <c r="F20" s="12">
        <f>IF($C20="","",SUM($D$10:$D20))</f>
        <v/>
      </c>
    </row>
    <row r="21">
      <c r="A21" s="25">
        <f>'Prévision'!N$10</f>
        <v/>
      </c>
      <c r="B21" s="16">
        <f>'Prévision'!N$27</f>
        <v/>
      </c>
      <c r="C21" s="16" t="n"/>
      <c r="D21" s="16">
        <f>IF($C21="","",$C21-$B21)</f>
        <v/>
      </c>
      <c r="E21" s="17">
        <f>IF($C21="","",IFERROR($D21/$B21,0))</f>
        <v/>
      </c>
      <c r="F21" s="16">
        <f>IF($C21="","",SUM($D$10:$D21))</f>
        <v/>
      </c>
    </row>
  </sheetData>
  <conditionalFormatting sqref="D10:E21">
    <cfRule type="expression" priority="1" dxfId="2">
      <formula>AND($C10&lt;&gt;"",$D10&lt;0)</formula>
    </cfRule>
    <cfRule type="expression" priority="2" dxfId="1">
      <formula>AND($C10&lt;&gt;"",$D10&gt;=0)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2026-10-23T16:55:25Z</dcterms:created>
  <dcterms:modified xsi:type="dcterms:W3CDTF">2026-10-23T16:55:25Z</dcterms:modified>
</cp:coreProperties>
</file>