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cture" sheetId="1" state="visible" r:id="rId1"/>
    <sheet name="Clients" sheetId="2" state="visible" r:id="rId2"/>
    <sheet name="Prestations" sheetId="3" state="visible" r:id="rId3"/>
  </sheets>
  <definedNames>
    <definedName name="_xlnm.Print_Area" localSheetId="0">'Facture'!$A$1:$E$33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0"/>
    <numFmt numFmtId="165" formatCode="yyyy-mm-dd"/>
    <numFmt numFmtId="166" formatCode="0.##"/>
    <numFmt numFmtId="167" formatCode="dd/mm/yyyy"/>
    <numFmt numFmtId="168" formatCode="#,##0.00 &quot;€&quot;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7" fillId="0" borderId="1" pivotButton="0" quotePrefix="0" xfId="0"/>
    <xf numFmtId="167" fontId="7" fillId="0" borderId="1" pivotButton="0" quotePrefix="0" xfId="0"/>
    <xf numFmtId="0" fontId="4" fillId="0" borderId="0" pivotButton="0" quotePrefix="0" xfId="0"/>
    <xf numFmtId="1" fontId="7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68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8" fontId="4" fillId="4" borderId="1" pivotButton="0" quotePrefix="0" xfId="0"/>
    <xf numFmtId="168" fontId="7" fillId="0" borderId="1" pivotButton="0" quotePrefix="0" xfId="0"/>
    <xf numFmtId="9" fontId="7" fillId="0" borderId="1" pivotButton="0" quotePrefix="0" xfId="0"/>
    <xf numFmtId="168" fontId="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 fitToPage="1"/>
  </sheetPr>
  <dimension ref="A1:E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8" customWidth="1" min="3" max="3"/>
    <col width="12" customWidth="1" min="4" max="4"/>
    <col width="14" customWidth="1" min="5" max="5"/>
  </cols>
  <sheetData>
    <row r="1" ht="26" customHeight="1">
      <c r="A1" s="1" t="inlineStr">
        <is>
          <t>INVIX · Modèle de facture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FACTURE</t>
        </is>
      </c>
    </row>
    <row r="4"/>
    <row r="5">
      <c r="A5" s="5" t="inlineStr">
        <is>
          <t>De</t>
        </is>
      </c>
      <c r="D5" s="6" t="inlineStr">
        <is>
          <t>N° de facture</t>
        </is>
      </c>
      <c r="E5" s="7" t="inlineStr">
        <is>
          <t>INV-2026-014</t>
        </is>
      </c>
    </row>
    <row r="6">
      <c r="A6" s="6" t="inlineStr">
        <is>
          <t>Nom de votre entreprise</t>
        </is>
      </c>
      <c r="D6" s="6" t="inlineStr">
        <is>
          <t>Date</t>
        </is>
      </c>
      <c r="E6" s="8">
        <f>TODAY()</f>
        <v/>
      </c>
    </row>
    <row r="7">
      <c r="A7" s="9" t="inlineStr">
        <is>
          <t>Adresse postale</t>
        </is>
      </c>
      <c r="D7" s="6" t="inlineStr">
        <is>
          <t>Délai (jours)</t>
        </is>
      </c>
      <c r="E7" s="10" t="n">
        <v>14</v>
      </c>
    </row>
    <row r="8">
      <c r="A8" s="9" t="inlineStr">
        <is>
          <t>Ville · you@example.com</t>
        </is>
      </c>
      <c r="D8" s="6" t="inlineStr">
        <is>
          <t>Date limite</t>
        </is>
      </c>
      <c r="E8" s="8">
        <f>E6+E7</f>
        <v/>
      </c>
    </row>
    <row r="9"/>
    <row r="10">
      <c r="A10" s="5" t="inlineStr">
        <is>
          <t>Facturer à (choisir l'ID client)</t>
        </is>
      </c>
      <c r="B10" s="7" t="inlineStr">
        <is>
          <t>C003</t>
        </is>
      </c>
    </row>
    <row r="11">
      <c r="A11" s="6">
        <f>IFERROR(VLOOKUP($B$10,'Clients'!$A:$F,2,FALSE),"")</f>
        <v/>
      </c>
    </row>
    <row r="12">
      <c r="A12" s="9">
        <f>IFERROR(VLOOKUP($B$10,'Clients'!$A:$F,5,FALSE),"")</f>
        <v/>
      </c>
    </row>
    <row r="13">
      <c r="A13" s="9">
        <f>IFERROR(VLOOKUP($B$10,'Clients'!$A:$F,6,FALSE),"")&amp;" — "&amp;IFERROR(VLOOKUP($B$10,'Clients'!$A:$F,4,FALSE),"")</f>
        <v/>
      </c>
    </row>
    <row r="14"/>
    <row r="15" ht="20" customHeight="1">
      <c r="A15" s="11" t="inlineStr">
        <is>
          <t>Code</t>
        </is>
      </c>
      <c r="B15" s="11" t="inlineStr">
        <is>
          <t>Description</t>
        </is>
      </c>
      <c r="C15" s="11" t="inlineStr">
        <is>
          <t>Qté</t>
        </is>
      </c>
      <c r="D15" s="11" t="inlineStr">
        <is>
          <t>Prix unitaire</t>
        </is>
      </c>
      <c r="E15" s="11" t="inlineStr">
        <is>
          <t>Montant</t>
        </is>
      </c>
    </row>
    <row r="16">
      <c r="A16" s="12" t="inlineStr">
        <is>
          <t>S004</t>
        </is>
      </c>
      <c r="B16" s="12">
        <f>IF($A16="","",IFERROR(VLOOKUP($A16,'Prestations'!$A:$C,2,FALSE),""))</f>
        <v/>
      </c>
      <c r="C16" s="13" t="n">
        <v>1</v>
      </c>
      <c r="D16" s="14">
        <f>IF($A16="","",IFERROR(VLOOKUP($A16,'Prestations'!$A:$C,3,FALSE),""))</f>
        <v/>
      </c>
      <c r="E16" s="14">
        <f>IF(OR($A16="",$C16=""),"",$C16*$D16)</f>
        <v/>
      </c>
    </row>
    <row r="17">
      <c r="A17" s="15" t="inlineStr">
        <is>
          <t>S002</t>
        </is>
      </c>
      <c r="B17" s="15">
        <f>IF($A17="","",IFERROR(VLOOKUP($A17,'Prestations'!$A:$C,2,FALSE),""))</f>
        <v/>
      </c>
      <c r="C17" s="16" t="n">
        <v>10</v>
      </c>
      <c r="D17" s="17">
        <f>IF($A17="","",IFERROR(VLOOKUP($A17,'Prestations'!$A:$C,3,FALSE),""))</f>
        <v/>
      </c>
      <c r="E17" s="17">
        <f>IF(OR($A17="",$C17=""),"",$C17*$D17)</f>
        <v/>
      </c>
    </row>
    <row r="18">
      <c r="A18" s="12" t="inlineStr">
        <is>
          <t>S005</t>
        </is>
      </c>
      <c r="B18" s="12">
        <f>IF($A18="","",IFERROR(VLOOKUP($A18,'Prestations'!$A:$C,2,FALSE),""))</f>
        <v/>
      </c>
      <c r="C18" s="13" t="n">
        <v>1</v>
      </c>
      <c r="D18" s="14">
        <f>IF($A18="","",IFERROR(VLOOKUP($A18,'Prestations'!$A:$C,3,FALSE),""))</f>
        <v/>
      </c>
      <c r="E18" s="14">
        <f>IF(OR($A18="",$C18=""),"",$C18*$D18)</f>
        <v/>
      </c>
    </row>
    <row r="19">
      <c r="A19" s="15" t="n"/>
      <c r="B19" s="15">
        <f>IF($A19="","",IFERROR(VLOOKUP($A19,'Prestations'!$A:$C,2,FALSE),""))</f>
        <v/>
      </c>
      <c r="C19" s="16" t="n"/>
      <c r="D19" s="17">
        <f>IF($A19="","",IFERROR(VLOOKUP($A19,'Prestations'!$A:$C,3,FALSE),""))</f>
        <v/>
      </c>
      <c r="E19" s="17">
        <f>IF(OR($A19="",$C19=""),"",$C19*$D19)</f>
        <v/>
      </c>
    </row>
    <row r="20">
      <c r="A20" s="12" t="n"/>
      <c r="B20" s="12">
        <f>IF($A20="","",IFERROR(VLOOKUP($A20,'Prestations'!$A:$C,2,FALSE),""))</f>
        <v/>
      </c>
      <c r="C20" s="13" t="n"/>
      <c r="D20" s="14">
        <f>IF($A20="","",IFERROR(VLOOKUP($A20,'Prestations'!$A:$C,3,FALSE),""))</f>
        <v/>
      </c>
      <c r="E20" s="14">
        <f>IF(OR($A20="",$C20=""),"",$C20*$D20)</f>
        <v/>
      </c>
    </row>
    <row r="21">
      <c r="A21" s="15" t="n"/>
      <c r="B21" s="15">
        <f>IF($A21="","",IFERROR(VLOOKUP($A21,'Prestations'!$A:$C,2,FALSE),""))</f>
        <v/>
      </c>
      <c r="C21" s="16" t="n"/>
      <c r="D21" s="17">
        <f>IF($A21="","",IFERROR(VLOOKUP($A21,'Prestations'!$A:$C,3,FALSE),""))</f>
        <v/>
      </c>
      <c r="E21" s="17">
        <f>IF(OR($A21="",$C21=""),"",$C21*$D21)</f>
        <v/>
      </c>
    </row>
    <row r="22">
      <c r="A22" s="12" t="n"/>
      <c r="B22" s="12">
        <f>IF($A22="","",IFERROR(VLOOKUP($A22,'Prestations'!$A:$C,2,FALSE),""))</f>
        <v/>
      </c>
      <c r="C22" s="13" t="n"/>
      <c r="D22" s="14">
        <f>IF($A22="","",IFERROR(VLOOKUP($A22,'Prestations'!$A:$C,3,FALSE),""))</f>
        <v/>
      </c>
      <c r="E22" s="14">
        <f>IF(OR($A22="",$C22=""),"",$C22*$D22)</f>
        <v/>
      </c>
    </row>
    <row r="23">
      <c r="A23" s="15" t="n"/>
      <c r="B23" s="15">
        <f>IF($A23="","",IFERROR(VLOOKUP($A23,'Prestations'!$A:$C,2,FALSE),""))</f>
        <v/>
      </c>
      <c r="C23" s="16" t="n"/>
      <c r="D23" s="17">
        <f>IF($A23="","",IFERROR(VLOOKUP($A23,'Prestations'!$A:$C,3,FALSE),""))</f>
        <v/>
      </c>
      <c r="E23" s="17">
        <f>IF(OR($A23="",$C23=""),"",$C23*$D23)</f>
        <v/>
      </c>
    </row>
    <row r="24">
      <c r="A24" s="12" t="n"/>
      <c r="B24" s="12">
        <f>IF($A24="","",IFERROR(VLOOKUP($A24,'Prestations'!$A:$C,2,FALSE),""))</f>
        <v/>
      </c>
      <c r="C24" s="13" t="n"/>
      <c r="D24" s="14">
        <f>IF($A24="","",IFERROR(VLOOKUP($A24,'Prestations'!$A:$C,3,FALSE),""))</f>
        <v/>
      </c>
      <c r="E24" s="14">
        <f>IF(OR($A24="",$C24=""),"",$C24*$D24)</f>
        <v/>
      </c>
    </row>
    <row r="25">
      <c r="A25" s="15" t="n"/>
      <c r="B25" s="15">
        <f>IF($A25="","",IFERROR(VLOOKUP($A25,'Prestations'!$A:$C,2,FALSE),""))</f>
        <v/>
      </c>
      <c r="C25" s="16" t="n"/>
      <c r="D25" s="17">
        <f>IF($A25="","",IFERROR(VLOOKUP($A25,'Prestations'!$A:$C,3,FALSE),""))</f>
        <v/>
      </c>
      <c r="E25" s="17">
        <f>IF(OR($A25="",$C25=""),"",$C25*$D25)</f>
        <v/>
      </c>
    </row>
    <row r="26">
      <c r="D26" s="6" t="inlineStr">
        <is>
          <t>Sous-total</t>
        </is>
      </c>
      <c r="E26" s="18">
        <f>SUM(E16:E25)</f>
        <v/>
      </c>
    </row>
    <row r="27">
      <c r="D27" s="6" t="inlineStr">
        <is>
          <t>Taux de taxe</t>
        </is>
      </c>
      <c r="E27" s="19" t="n">
        <v>0.1</v>
      </c>
    </row>
    <row r="28">
      <c r="D28" s="6" t="inlineStr">
        <is>
          <t>Taxes</t>
        </is>
      </c>
      <c r="E28" s="18">
        <f>E26*E27</f>
        <v/>
      </c>
    </row>
    <row r="29">
      <c r="D29" s="6" t="inlineStr">
        <is>
          <t>TOTAL</t>
        </is>
      </c>
      <c r="E29" s="20">
        <f>E26+E28</f>
        <v/>
      </c>
    </row>
    <row r="30"/>
    <row r="31">
      <c r="A31" s="5" t="inlineStr">
        <is>
          <t>Notes</t>
        </is>
      </c>
    </row>
    <row r="32">
      <c r="A32" s="9" t="inlineStr">
        <is>
          <t>Paiement dû dans le délai indiqué. Merci !</t>
        </is>
      </c>
    </row>
  </sheetData>
  <dataValidations count="2">
    <dataValidation sqref="B10" showDropDown="0" showInputMessage="0" showErrorMessage="1" allowBlank="1" type="list">
      <formula1>'Clients'!$A$3:$A$8</formula1>
    </dataValidation>
    <dataValidation sqref="A16:A25" showDropDown="0" showInputMessage="0" showErrorMessage="1" allowBlank="1" type="list">
      <formula1>'Prestations'!$A$3:$A$10</formula1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4" customWidth="1" min="3" max="3"/>
    <col width="28" customWidth="1" min="4" max="4"/>
    <col width="18" customWidth="1" min="5" max="5"/>
    <col width="14" customWidth="1" min="6" max="6"/>
  </cols>
  <sheetData>
    <row r="1" ht="26" customHeight="1">
      <c r="A1" s="1" t="inlineStr">
        <is>
          <t>INVIX · Modèle de facture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 ht="20" customHeight="1">
      <c r="A2" s="11" t="inlineStr">
        <is>
          <t>ID client</t>
        </is>
      </c>
      <c r="B2" s="11" t="inlineStr">
        <is>
          <t>Nom du client</t>
        </is>
      </c>
      <c r="C2" s="11" t="inlineStr">
        <is>
          <t>Contact</t>
        </is>
      </c>
      <c r="D2" s="11" t="inlineStr">
        <is>
          <t>E-mail</t>
        </is>
      </c>
      <c r="E2" s="11" t="inlineStr">
        <is>
          <t>Adresse</t>
        </is>
      </c>
      <c r="F2" s="11" t="inlineStr">
        <is>
          <t>Ville</t>
        </is>
      </c>
    </row>
    <row r="3">
      <c r="A3" s="12" t="inlineStr">
        <is>
          <t>C001</t>
        </is>
      </c>
      <c r="B3" s="12" t="inlineStr">
        <is>
          <t>Acme Studio</t>
        </is>
      </c>
      <c r="C3" s="12" t="inlineStr">
        <is>
          <t>Dana Reed</t>
        </is>
      </c>
      <c r="D3" s="12" t="inlineStr">
        <is>
          <t>billing@acmestudio.example</t>
        </is>
      </c>
      <c r="E3" s="12" t="inlineStr">
        <is>
          <t>12 Harbor St</t>
        </is>
      </c>
      <c r="F3" s="12" t="inlineStr">
        <is>
          <t>Springfield</t>
        </is>
      </c>
    </row>
    <row r="4">
      <c r="A4" s="15" t="inlineStr">
        <is>
          <t>C002</t>
        </is>
      </c>
      <c r="B4" s="15" t="inlineStr">
        <is>
          <t>Northwind Labs</t>
        </is>
      </c>
      <c r="C4" s="15" t="inlineStr">
        <is>
          <t>Lee Park</t>
        </is>
      </c>
      <c r="D4" s="15" t="inlineStr">
        <is>
          <t>accounts@northwind.example</t>
        </is>
      </c>
      <c r="E4" s="15" t="inlineStr">
        <is>
          <t>48 Birch Ave</t>
        </is>
      </c>
      <c r="F4" s="15" t="inlineStr">
        <is>
          <t>Riverton</t>
        </is>
      </c>
    </row>
    <row r="5">
      <c r="A5" s="12" t="inlineStr">
        <is>
          <t>C003</t>
        </is>
      </c>
      <c r="B5" s="12" t="inlineStr">
        <is>
          <t>Bluefield Co</t>
        </is>
      </c>
      <c r="C5" s="12" t="inlineStr">
        <is>
          <t>Sam Ortiz</t>
        </is>
      </c>
      <c r="D5" s="12" t="inlineStr">
        <is>
          <t>finance@bluefield.example</t>
        </is>
      </c>
      <c r="E5" s="12" t="inlineStr">
        <is>
          <t>7 Mill Lane</t>
        </is>
      </c>
      <c r="F5" s="12" t="inlineStr">
        <is>
          <t>Lakeside</t>
        </is>
      </c>
    </row>
    <row r="6">
      <c r="A6" s="15" t="inlineStr">
        <is>
          <t>C004</t>
        </is>
      </c>
      <c r="B6" s="15" t="inlineStr">
        <is>
          <t>Brightpath Media</t>
        </is>
      </c>
      <c r="C6" s="15" t="inlineStr">
        <is>
          <t>Alex Kim</t>
        </is>
      </c>
      <c r="D6" s="15" t="inlineStr">
        <is>
          <t>ap@brightpath.example</t>
        </is>
      </c>
      <c r="E6" s="15" t="inlineStr">
        <is>
          <t>90 Cedar Rd</t>
        </is>
      </c>
      <c r="F6" s="15" t="inlineStr">
        <is>
          <t>Hillview</t>
        </is>
      </c>
    </row>
    <row r="7">
      <c r="A7" s="12" t="inlineStr">
        <is>
          <t>C005</t>
        </is>
      </c>
      <c r="B7" s="12" t="inlineStr">
        <is>
          <t>Harbor &amp; Lane</t>
        </is>
      </c>
      <c r="C7" s="12" t="inlineStr">
        <is>
          <t>Chris Doyle</t>
        </is>
      </c>
      <c r="D7" s="12" t="inlineStr">
        <is>
          <t>office@harborlane.example</t>
        </is>
      </c>
      <c r="E7" s="12" t="inlineStr">
        <is>
          <t>23 Quay St</t>
        </is>
      </c>
      <c r="F7" s="12" t="inlineStr">
        <is>
          <t>Porton</t>
        </is>
      </c>
    </row>
    <row r="8">
      <c r="A8" s="15" t="inlineStr">
        <is>
          <t>C006</t>
        </is>
      </c>
      <c r="B8" s="15" t="inlineStr">
        <is>
          <t>Mintleaf Apps</t>
        </is>
      </c>
      <c r="C8" s="15" t="inlineStr">
        <is>
          <t>Robin Vale</t>
        </is>
      </c>
      <c r="D8" s="15" t="inlineStr">
        <is>
          <t>pay@mintleaf.example</t>
        </is>
      </c>
      <c r="E8" s="15" t="inlineStr">
        <is>
          <t>5 Garden Sq</t>
        </is>
      </c>
      <c r="F8" s="15" t="inlineStr">
        <is>
          <t>Greenfield</t>
        </is>
      </c>
    </row>
    <row r="9"/>
    <row r="10">
      <c r="A10" s="5" t="inlineStr">
        <is>
          <t>L'onglet Facture récupère les coordonnées de facturation dans ce tableau via l'ID client.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2" customWidth="1" min="3" max="3"/>
  </cols>
  <sheetData>
    <row r="1" ht="26" customHeight="1">
      <c r="A1" s="1" t="inlineStr">
        <is>
          <t>INVIX · Modèle de facture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Code</t>
        </is>
      </c>
      <c r="B2" s="11" t="inlineStr">
        <is>
          <t>Description</t>
        </is>
      </c>
      <c r="C2" s="11" t="inlineStr">
        <is>
          <t>Prix unitaire</t>
        </is>
      </c>
    </row>
    <row r="3">
      <c r="A3" s="12" t="inlineStr">
        <is>
          <t>S001</t>
        </is>
      </c>
      <c r="B3" s="12" t="inlineStr">
        <is>
          <t>Heure de design</t>
        </is>
      </c>
      <c r="C3" s="14" t="n">
        <v>60</v>
      </c>
    </row>
    <row r="4">
      <c r="A4" s="15" t="inlineStr">
        <is>
          <t>S002</t>
        </is>
      </c>
      <c r="B4" s="15" t="inlineStr">
        <is>
          <t>Heure de développement</t>
        </is>
      </c>
      <c r="C4" s="17" t="n">
        <v>75</v>
      </c>
    </row>
    <row r="5">
      <c r="A5" s="12" t="inlineStr">
        <is>
          <t>S003</t>
        </is>
      </c>
      <c r="B5" s="12" t="inlineStr">
        <is>
          <t>Séance de conseil</t>
        </is>
      </c>
      <c r="C5" s="14" t="n">
        <v>120</v>
      </c>
    </row>
    <row r="6">
      <c r="A6" s="15" t="inlineStr">
        <is>
          <t>S004</t>
        </is>
      </c>
      <c r="B6" s="15" t="inlineStr">
        <is>
          <t>Pack site web de départ</t>
        </is>
      </c>
      <c r="C6" s="17" t="n">
        <v>900</v>
      </c>
    </row>
    <row r="7">
      <c r="A7" s="12" t="inlineStr">
        <is>
          <t>S005</t>
        </is>
      </c>
      <c r="B7" s="12" t="inlineStr">
        <is>
          <t>Maintenance mensuelle</t>
        </is>
      </c>
      <c r="C7" s="14" t="n">
        <v>150</v>
      </c>
    </row>
    <row r="8">
      <c r="A8" s="15" t="inlineStr">
        <is>
          <t>S006</t>
        </is>
      </c>
      <c r="B8" s="15" t="inlineStr">
        <is>
          <t>Rédaction (par page)</t>
        </is>
      </c>
      <c r="C8" s="17" t="n">
        <v>80</v>
      </c>
    </row>
    <row r="9">
      <c r="A9" s="12" t="inlineStr">
        <is>
          <t>S007</t>
        </is>
      </c>
      <c r="B9" s="12" t="inlineStr">
        <is>
          <t>Création de logo</t>
        </is>
      </c>
      <c r="C9" s="14" t="n">
        <v>350</v>
      </c>
    </row>
    <row r="10">
      <c r="A10" s="15" t="inlineStr">
        <is>
          <t>S008</t>
        </is>
      </c>
      <c r="B10" s="15" t="inlineStr">
        <is>
          <t>Mise en place de l'hébergement</t>
        </is>
      </c>
      <c r="C10" s="17" t="n">
        <v>90</v>
      </c>
    </row>
    <row r="11"/>
    <row r="12">
      <c r="A12" s="5" t="inlineStr">
        <is>
          <t>Les lignes de facture récupèrent ici la description et le prix via le code.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2026-06-11T07:35:02Z</dcterms:created>
  <dcterms:modified xsi:type="dcterms:W3CDTF">2026-06-11T07:35:02Z</dcterms:modified>
</cp:coreProperties>
</file>