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sbor" sheetId="1" state="visible" r:id="rId1"/>
    <sheet name="Transaksi" sheetId="2" state="visible" r:id="rId2"/>
    <sheet name="Kategor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yyyy-mm-dd"/>
    <numFmt numFmtId="166" formatCode="dd/mm/yyyy"/>
    <numFmt numFmtId="167" formatCode="&quot;Rp&quot;#,##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3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  <border>
      <bottom style="medium">
        <color rgb="0009925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7" fillId="0" borderId="0" pivotButton="0" quotePrefix="0" xfId="0"/>
    <xf numFmtId="167" fontId="9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167" fontId="6" fillId="0" borderId="1" pivotButton="0" quotePrefix="0" xfId="0"/>
    <xf numFmtId="9" fontId="6" fillId="0" borderId="1" pivotButton="0" quotePrefix="0" xfId="0"/>
    <xf numFmtId="0" fontId="6" fillId="4" borderId="1" pivotButton="0" quotePrefix="0" xfId="0"/>
    <xf numFmtId="167" fontId="6" fillId="4" borderId="1" pivotButton="0" quotePrefix="0" xfId="0"/>
    <xf numFmtId="9" fontId="6" fillId="4" borderId="1" pivotButton="0" quotePrefix="0" xfId="0"/>
    <xf numFmtId="0" fontId="8" fillId="0" borderId="2" pivotButton="0" quotePrefix="0" xfId="0"/>
    <xf numFmtId="167" fontId="8" fillId="0" borderId="2" pivotButton="0" quotePrefix="0" xfId="0"/>
    <xf numFmtId="9" fontId="8" fillId="0" borderId="2" pivotButton="0" quotePrefix="0" xfId="0"/>
    <xf numFmtId="166" fontId="6" fillId="0" borderId="1" pivotButton="0" quotePrefix="0" xfId="0"/>
    <xf numFmtId="166" fontId="6" fillId="4" borderId="1" pivotButton="0" quotePrefix="0" xfId="0"/>
    <xf numFmtId="167" fontId="8" fillId="0" borderId="1" pivotButton="0" quotePrefix="0" xfId="0"/>
    <xf numFmtId="167" fontId="9" fillId="0" borderId="1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25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2" customWidth="1" min="5" max="5"/>
  </cols>
  <sheetData>
    <row r="1" ht="26" customHeight="1">
      <c r="A1" s="1" t="inlineStr">
        <is>
          <t>SUMORA · Template anggaran bulanan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Anggaran bulanan — Dasbor</t>
        </is>
      </c>
    </row>
    <row r="4">
      <c r="A4" s="5" t="inlineStr">
        <is>
          <t>Pilih bulan aktif, catat transaksi di tab Transaksi, dan pantau semua kategori di sini.</t>
        </is>
      </c>
    </row>
    <row r="5"/>
    <row r="6">
      <c r="A6" s="6" t="inlineStr">
        <is>
          <t>Bulan aktif (tanggal berapa pun)</t>
        </is>
      </c>
      <c r="B6" s="7" t="n">
        <v>46174</v>
      </c>
    </row>
    <row r="7"/>
    <row r="8">
      <c r="A8" s="8" t="inlineStr">
        <is>
          <t>Pemasukan (bulan ini)</t>
        </is>
      </c>
      <c r="C8" s="8" t="inlineStr">
        <is>
          <t>Pengeluaran (bulan ini)</t>
        </is>
      </c>
      <c r="E8" s="8" t="inlineStr">
        <is>
          <t>Neto (bulan ini)</t>
        </is>
      </c>
    </row>
    <row r="9">
      <c r="A9" s="9">
        <f>SUMIFS('Transaksi'!$E:$E,'Transaksi'!$D:$D,"Pemasukan",'Transaksi'!$A:$A,"&gt;="&amp;EOMONTH($B$6,-1)+1,'Transaksi'!$A:$A,"&lt;="&amp;EOMONTH($B$6,0))</f>
        <v/>
      </c>
      <c r="C9" s="9">
        <f>SUMIFS('Transaksi'!$E:$E,'Transaksi'!$D:$D,"Pengeluaran",'Transaksi'!$A:$A,"&gt;="&amp;EOMONTH($B$6,-1)+1,'Transaksi'!$A:$A,"&lt;="&amp;EOMONTH($B$6,0))</f>
        <v/>
      </c>
      <c r="E9" s="9">
        <f>A9-C9</f>
        <v/>
      </c>
    </row>
    <row r="10"/>
    <row r="11" ht="20" customHeight="1">
      <c r="A11" s="10" t="inlineStr">
        <is>
          <t>Kategori</t>
        </is>
      </c>
      <c r="B11" s="10" t="inlineStr">
        <is>
          <t>Anggaran</t>
        </is>
      </c>
      <c r="C11" s="10" t="inlineStr">
        <is>
          <t>Realisasi</t>
        </is>
      </c>
      <c r="D11" s="10" t="inlineStr">
        <is>
          <t>Selisih</t>
        </is>
      </c>
      <c r="E11" s="10" t="inlineStr">
        <is>
          <t>% terpakai</t>
        </is>
      </c>
    </row>
    <row r="12">
      <c r="A12" s="11">
        <f>'Kategori'!A6</f>
        <v/>
      </c>
      <c r="B12" s="12">
        <f>IFERROR(VLOOKUP($A12,'Kategori'!$A:$B,2,FALSE),0)</f>
        <v/>
      </c>
      <c r="C12" s="12">
        <f>SUMIFS('Transaksi'!$E:$E,'Transaksi'!$C:$C,$A12,'Transaksi'!$D:$D,"Pengeluaran",'Transaksi'!$A:$A,"&gt;="&amp;EOMONTH($B$6,-1)+1,'Transaksi'!$A:$A,"&lt;="&amp;EOMONTH($B$6,0))</f>
        <v/>
      </c>
      <c r="D12" s="12">
        <f>B12-C12</f>
        <v/>
      </c>
      <c r="E12" s="13">
        <f>IFERROR(C12/B12,0)</f>
        <v/>
      </c>
    </row>
    <row r="13">
      <c r="A13" s="14">
        <f>'Kategori'!A7</f>
        <v/>
      </c>
      <c r="B13" s="15">
        <f>IFERROR(VLOOKUP($A13,'Kategori'!$A:$B,2,FALSE),0)</f>
        <v/>
      </c>
      <c r="C13" s="15">
        <f>SUMIFS('Transaksi'!$E:$E,'Transaksi'!$C:$C,$A13,'Transaksi'!$D:$D,"Pengeluaran",'Transaksi'!$A:$A,"&gt;="&amp;EOMONTH($B$6,-1)+1,'Transaksi'!$A:$A,"&lt;="&amp;EOMONTH($B$6,0))</f>
        <v/>
      </c>
      <c r="D13" s="15">
        <f>B13-C13</f>
        <v/>
      </c>
      <c r="E13" s="16">
        <f>IFERROR(C13/B13,0)</f>
        <v/>
      </c>
    </row>
    <row r="14">
      <c r="A14" s="11">
        <f>'Kategori'!A8</f>
        <v/>
      </c>
      <c r="B14" s="12">
        <f>IFERROR(VLOOKUP($A14,'Kategori'!$A:$B,2,FALSE),0)</f>
        <v/>
      </c>
      <c r="C14" s="12">
        <f>SUMIFS('Transaksi'!$E:$E,'Transaksi'!$C:$C,$A14,'Transaksi'!$D:$D,"Pengeluaran",'Transaksi'!$A:$A,"&gt;="&amp;EOMONTH($B$6,-1)+1,'Transaksi'!$A:$A,"&lt;="&amp;EOMONTH($B$6,0))</f>
        <v/>
      </c>
      <c r="D14" s="12">
        <f>B14-C14</f>
        <v/>
      </c>
      <c r="E14" s="13">
        <f>IFERROR(C14/B14,0)</f>
        <v/>
      </c>
    </row>
    <row r="15">
      <c r="A15" s="14">
        <f>'Kategori'!A9</f>
        <v/>
      </c>
      <c r="B15" s="15">
        <f>IFERROR(VLOOKUP($A15,'Kategori'!$A:$B,2,FALSE),0)</f>
        <v/>
      </c>
      <c r="C15" s="15">
        <f>SUMIFS('Transaksi'!$E:$E,'Transaksi'!$C:$C,$A15,'Transaksi'!$D:$D,"Pengeluaran",'Transaksi'!$A:$A,"&gt;="&amp;EOMONTH($B$6,-1)+1,'Transaksi'!$A:$A,"&lt;="&amp;EOMONTH($B$6,0))</f>
        <v/>
      </c>
      <c r="D15" s="15">
        <f>B15-C15</f>
        <v/>
      </c>
      <c r="E15" s="16">
        <f>IFERROR(C15/B15,0)</f>
        <v/>
      </c>
    </row>
    <row r="16">
      <c r="A16" s="11">
        <f>'Kategori'!A10</f>
        <v/>
      </c>
      <c r="B16" s="12">
        <f>IFERROR(VLOOKUP($A16,'Kategori'!$A:$B,2,FALSE),0)</f>
        <v/>
      </c>
      <c r="C16" s="12">
        <f>SUMIFS('Transaksi'!$E:$E,'Transaksi'!$C:$C,$A16,'Transaksi'!$D:$D,"Pengeluaran",'Transaksi'!$A:$A,"&gt;="&amp;EOMONTH($B$6,-1)+1,'Transaksi'!$A:$A,"&lt;="&amp;EOMONTH($B$6,0))</f>
        <v/>
      </c>
      <c r="D16" s="12">
        <f>B16-C16</f>
        <v/>
      </c>
      <c r="E16" s="13">
        <f>IFERROR(C16/B16,0)</f>
        <v/>
      </c>
    </row>
    <row r="17">
      <c r="A17" s="14">
        <f>'Kategori'!A11</f>
        <v/>
      </c>
      <c r="B17" s="15">
        <f>IFERROR(VLOOKUP($A17,'Kategori'!$A:$B,2,FALSE),0)</f>
        <v/>
      </c>
      <c r="C17" s="15">
        <f>SUMIFS('Transaksi'!$E:$E,'Transaksi'!$C:$C,$A17,'Transaksi'!$D:$D,"Pengeluaran",'Transaksi'!$A:$A,"&gt;="&amp;EOMONTH($B$6,-1)+1,'Transaksi'!$A:$A,"&lt;="&amp;EOMONTH($B$6,0))</f>
        <v/>
      </c>
      <c r="D17" s="15">
        <f>B17-C17</f>
        <v/>
      </c>
      <c r="E17" s="16">
        <f>IFERROR(C17/B17,0)</f>
        <v/>
      </c>
    </row>
    <row r="18">
      <c r="A18" s="11">
        <f>'Kategori'!A12</f>
        <v/>
      </c>
      <c r="B18" s="12">
        <f>IFERROR(VLOOKUP($A18,'Kategori'!$A:$B,2,FALSE),0)</f>
        <v/>
      </c>
      <c r="C18" s="12">
        <f>SUMIFS('Transaksi'!$E:$E,'Transaksi'!$C:$C,$A18,'Transaksi'!$D:$D,"Pengeluaran",'Transaksi'!$A:$A,"&gt;="&amp;EOMONTH($B$6,-1)+1,'Transaksi'!$A:$A,"&lt;="&amp;EOMONTH($B$6,0))</f>
        <v/>
      </c>
      <c r="D18" s="12">
        <f>B18-C18</f>
        <v/>
      </c>
      <c r="E18" s="13">
        <f>IFERROR(C18/B18,0)</f>
        <v/>
      </c>
    </row>
    <row r="19">
      <c r="A19" s="14">
        <f>'Kategori'!A13</f>
        <v/>
      </c>
      <c r="B19" s="15">
        <f>IFERROR(VLOOKUP($A19,'Kategori'!$A:$B,2,FALSE),0)</f>
        <v/>
      </c>
      <c r="C19" s="15">
        <f>SUMIFS('Transaksi'!$E:$E,'Transaksi'!$C:$C,$A19,'Transaksi'!$D:$D,"Pengeluaran",'Transaksi'!$A:$A,"&gt;="&amp;EOMONTH($B$6,-1)+1,'Transaksi'!$A:$A,"&lt;="&amp;EOMONTH($B$6,0))</f>
        <v/>
      </c>
      <c r="D19" s="15">
        <f>B19-C19</f>
        <v/>
      </c>
      <c r="E19" s="16">
        <f>IFERROR(C19/B19,0)</f>
        <v/>
      </c>
    </row>
    <row r="20">
      <c r="A20" s="11">
        <f>'Kategori'!A14</f>
        <v/>
      </c>
      <c r="B20" s="12">
        <f>IFERROR(VLOOKUP($A20,'Kategori'!$A:$B,2,FALSE),0)</f>
        <v/>
      </c>
      <c r="C20" s="12">
        <f>SUMIFS('Transaksi'!$E:$E,'Transaksi'!$C:$C,$A20,'Transaksi'!$D:$D,"Pengeluaran",'Transaksi'!$A:$A,"&gt;="&amp;EOMONTH($B$6,-1)+1,'Transaksi'!$A:$A,"&lt;="&amp;EOMONTH($B$6,0))</f>
        <v/>
      </c>
      <c r="D20" s="12">
        <f>B20-C20</f>
        <v/>
      </c>
      <c r="E20" s="13">
        <f>IFERROR(C20/B20,0)</f>
        <v/>
      </c>
    </row>
    <row r="21">
      <c r="A21" s="14">
        <f>'Kategori'!A15</f>
        <v/>
      </c>
      <c r="B21" s="15">
        <f>IFERROR(VLOOKUP($A21,'Kategori'!$A:$B,2,FALSE),0)</f>
        <v/>
      </c>
      <c r="C21" s="15">
        <f>SUMIFS('Transaksi'!$E:$E,'Transaksi'!$C:$C,$A21,'Transaksi'!$D:$D,"Pengeluaran",'Transaksi'!$A:$A,"&gt;="&amp;EOMONTH($B$6,-1)+1,'Transaksi'!$A:$A,"&lt;="&amp;EOMONTH($B$6,0))</f>
        <v/>
      </c>
      <c r="D21" s="15">
        <f>B21-C21</f>
        <v/>
      </c>
      <c r="E21" s="16">
        <f>IFERROR(C21/B21,0)</f>
        <v/>
      </c>
    </row>
    <row r="22">
      <c r="A22" s="11">
        <f>'Kategori'!A16</f>
        <v/>
      </c>
      <c r="B22" s="12">
        <f>IFERROR(VLOOKUP($A22,'Kategori'!$A:$B,2,FALSE),0)</f>
        <v/>
      </c>
      <c r="C22" s="12">
        <f>SUMIFS('Transaksi'!$E:$E,'Transaksi'!$C:$C,$A22,'Transaksi'!$D:$D,"Pengeluaran",'Transaksi'!$A:$A,"&gt;="&amp;EOMONTH($B$6,-1)+1,'Transaksi'!$A:$A,"&lt;="&amp;EOMONTH($B$6,0))</f>
        <v/>
      </c>
      <c r="D22" s="12">
        <f>B22-C22</f>
        <v/>
      </c>
      <c r="E22" s="13">
        <f>IFERROR(C22/B22,0)</f>
        <v/>
      </c>
    </row>
    <row r="23">
      <c r="A23" s="14">
        <f>'Kategori'!A17</f>
        <v/>
      </c>
      <c r="B23" s="15">
        <f>IFERROR(VLOOKUP($A23,'Kategori'!$A:$B,2,FALSE),0)</f>
        <v/>
      </c>
      <c r="C23" s="15">
        <f>SUMIFS('Transaksi'!$E:$E,'Transaksi'!$C:$C,$A23,'Transaksi'!$D:$D,"Pengeluaran",'Transaksi'!$A:$A,"&gt;="&amp;EOMONTH($B$6,-1)+1,'Transaksi'!$A:$A,"&lt;="&amp;EOMONTH($B$6,0))</f>
        <v/>
      </c>
      <c r="D23" s="15">
        <f>B23-C23</f>
        <v/>
      </c>
      <c r="E23" s="16">
        <f>IFERROR(C23/B23,0)</f>
        <v/>
      </c>
    </row>
    <row r="24">
      <c r="A24" s="11">
        <f>'Kategori'!A18</f>
        <v/>
      </c>
      <c r="B24" s="12">
        <f>IFERROR(VLOOKUP($A24,'Kategori'!$A:$B,2,FALSE),0)</f>
        <v/>
      </c>
      <c r="C24" s="12">
        <f>SUMIFS('Transaksi'!$E:$E,'Transaksi'!$C:$C,$A24,'Transaksi'!$D:$D,"Pengeluaran",'Transaksi'!$A:$A,"&gt;="&amp;EOMONTH($B$6,-1)+1,'Transaksi'!$A:$A,"&lt;="&amp;EOMONTH($B$6,0))</f>
        <v/>
      </c>
      <c r="D24" s="12">
        <f>B24-C24</f>
        <v/>
      </c>
      <c r="E24" s="13">
        <f>IFERROR(C24/B24,0)</f>
        <v/>
      </c>
    </row>
    <row r="25">
      <c r="A25" s="17" t="inlineStr">
        <is>
          <t>Total</t>
        </is>
      </c>
      <c r="B25" s="18">
        <f>SUM(B12:B24)</f>
        <v/>
      </c>
      <c r="C25" s="18">
        <f>SUM(C12:C24)</f>
        <v/>
      </c>
      <c r="D25" s="18">
        <f>SUM(D12:D24)</f>
        <v/>
      </c>
      <c r="E25" s="19">
        <f>IFERROR(C25/B25,0)</f>
        <v/>
      </c>
    </row>
  </sheetData>
  <conditionalFormatting sqref="E12:E24">
    <cfRule type="cellIs" priority="1" operator="greaterThanOrEqual" dxfId="0">
      <formula>1</formula>
    </cfRule>
    <cfRule type="cellIs" priority="2" operator="greaterThanOrEqual" dxfId="1">
      <formula>0.8</formula>
    </cfRule>
    <cfRule type="cellIs" priority="3" operator="lessThan" dxfId="2">
      <formula>0.8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8" customWidth="1" min="3" max="3"/>
    <col width="12" customWidth="1" min="4" max="4"/>
    <col width="12" customWidth="1" min="5" max="5"/>
  </cols>
  <sheetData>
    <row r="1" ht="26" customHeight="1">
      <c r="A1" s="1" t="inlineStr">
        <is>
          <t>SUMORA · Template anggaran bulanan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Catatan transaksi</t>
        </is>
      </c>
    </row>
    <row r="4">
      <c r="A4" s="5" t="inlineStr">
        <is>
          <t>Satu baris per transaksi. Kategori dan Jenis berupa dropdown.</t>
        </is>
      </c>
    </row>
    <row r="5" ht="20" customHeight="1">
      <c r="A5" s="10" t="inlineStr">
        <is>
          <t>Tanggal</t>
        </is>
      </c>
      <c r="B5" s="10" t="inlineStr">
        <is>
          <t>Keterangan</t>
        </is>
      </c>
      <c r="C5" s="10" t="inlineStr">
        <is>
          <t>Kategori</t>
        </is>
      </c>
      <c r="D5" s="10" t="inlineStr">
        <is>
          <t>Jenis</t>
        </is>
      </c>
      <c r="E5" s="10" t="inlineStr">
        <is>
          <t>Jumlah</t>
        </is>
      </c>
    </row>
    <row r="6">
      <c r="A6" s="20" t="n">
        <v>46174</v>
      </c>
      <c r="B6" s="11" t="inlineStr">
        <is>
          <t>Gaji bulanan</t>
        </is>
      </c>
      <c r="C6" s="11" t="inlineStr">
        <is>
          <t>Gaji</t>
        </is>
      </c>
      <c r="D6" s="11" t="inlineStr">
        <is>
          <t>Pemasukan</t>
        </is>
      </c>
      <c r="E6" s="12" t="n">
        <v>2600</v>
      </c>
    </row>
    <row r="7">
      <c r="A7" s="21" t="n">
        <v>46174</v>
      </c>
      <c r="B7" s="14" t="inlineStr">
        <is>
          <t>Sewa — Juni</t>
        </is>
      </c>
      <c r="C7" s="14" t="inlineStr">
        <is>
          <t>Sewa</t>
        </is>
      </c>
      <c r="D7" s="14" t="inlineStr">
        <is>
          <t>Pengeluaran</t>
        </is>
      </c>
      <c r="E7" s="15" t="n">
        <v>1200</v>
      </c>
    </row>
    <row r="8">
      <c r="A8" s="20" t="n">
        <v>46175</v>
      </c>
      <c r="B8" s="11" t="inlineStr">
        <is>
          <t>Acme Market</t>
        </is>
      </c>
      <c r="C8" s="11" t="inlineStr">
        <is>
          <t>Belanja dapur</t>
        </is>
      </c>
      <c r="D8" s="11" t="inlineStr">
        <is>
          <t>Pengeluaran</t>
        </is>
      </c>
      <c r="E8" s="12" t="n">
        <v>62.5</v>
      </c>
    </row>
    <row r="9">
      <c r="A9" s="21" t="n">
        <v>46176</v>
      </c>
      <c r="B9" s="14" t="inlineStr">
        <is>
          <t>Tiket langganan bus</t>
        </is>
      </c>
      <c r="C9" s="14" t="inlineStr">
        <is>
          <t>Transportasi</t>
        </is>
      </c>
      <c r="D9" s="14" t="inlineStr">
        <is>
          <t>Pengeluaran</t>
        </is>
      </c>
      <c r="E9" s="15" t="n">
        <v>49</v>
      </c>
    </row>
    <row r="10">
      <c r="A10" s="20" t="n">
        <v>46177</v>
      </c>
      <c r="B10" s="11" t="inlineStr">
        <is>
          <t>Tagihan listrik</t>
        </is>
      </c>
      <c r="C10" s="11" t="inlineStr">
        <is>
          <t>Listrik &amp; air</t>
        </is>
      </c>
      <c r="D10" s="11" t="inlineStr">
        <is>
          <t>Pengeluaran</t>
        </is>
      </c>
      <c r="E10" s="12" t="n">
        <v>85</v>
      </c>
    </row>
    <row r="11">
      <c r="A11" s="21" t="n">
        <v>46179</v>
      </c>
      <c r="B11" s="14" t="inlineStr">
        <is>
          <t>Nonton bioskop</t>
        </is>
      </c>
      <c r="C11" s="14" t="inlineStr">
        <is>
          <t>Hiburan</t>
        </is>
      </c>
      <c r="D11" s="14" t="inlineStr">
        <is>
          <t>Pengeluaran</t>
        </is>
      </c>
      <c r="E11" s="15" t="n">
        <v>24</v>
      </c>
    </row>
    <row r="12">
      <c r="A12" s="20" t="n">
        <v>46180</v>
      </c>
      <c r="B12" s="11" t="inlineStr">
        <is>
          <t>Acme Market</t>
        </is>
      </c>
      <c r="C12" s="11" t="inlineStr">
        <is>
          <t>Belanja dapur</t>
        </is>
      </c>
      <c r="D12" s="11" t="inlineStr">
        <is>
          <t>Pengeluaran</t>
        </is>
      </c>
      <c r="E12" s="12" t="n">
        <v>58</v>
      </c>
    </row>
    <row r="13">
      <c r="A13" s="21" t="n">
        <v>46181</v>
      </c>
      <c r="B13" s="14" t="inlineStr">
        <is>
          <t>Langganan streaming</t>
        </is>
      </c>
      <c r="C13" s="14" t="inlineStr">
        <is>
          <t>Langganan</t>
        </is>
      </c>
      <c r="D13" s="14" t="inlineStr">
        <is>
          <t>Pengeluaran</t>
        </is>
      </c>
      <c r="E13" s="15" t="n">
        <v>12</v>
      </c>
    </row>
    <row r="14">
      <c r="A14" s="20" t="n">
        <v>46182</v>
      </c>
      <c r="B14" s="11" t="inlineStr">
        <is>
          <t>Makan malam di luar</t>
        </is>
      </c>
      <c r="C14" s="11" t="inlineStr">
        <is>
          <t>Makan di luar</t>
        </is>
      </c>
      <c r="D14" s="11" t="inlineStr">
        <is>
          <t>Pengeluaran</t>
        </is>
      </c>
      <c r="E14" s="12" t="n">
        <v>36</v>
      </c>
    </row>
    <row r="15">
      <c r="A15" s="21" t="n">
        <v>46183</v>
      </c>
      <c r="B15" s="14" t="inlineStr">
        <is>
          <t>Proyek lepas</t>
        </is>
      </c>
      <c r="C15" s="14" t="inlineStr">
        <is>
          <t>Pemasukan lain</t>
        </is>
      </c>
      <c r="D15" s="14" t="inlineStr">
        <is>
          <t>Pemasukan</t>
        </is>
      </c>
      <c r="E15" s="15" t="n">
        <v>250</v>
      </c>
    </row>
    <row r="16">
      <c r="A16" s="20" t="n">
        <v>46183</v>
      </c>
      <c r="B16" s="11" t="inlineStr">
        <is>
          <t>Potong rambut</t>
        </is>
      </c>
      <c r="C16" s="11" t="inlineStr">
        <is>
          <t>Perawatan diri</t>
        </is>
      </c>
      <c r="D16" s="11" t="inlineStr">
        <is>
          <t>Pengeluaran</t>
        </is>
      </c>
      <c r="E16" s="12" t="n">
        <v>25</v>
      </c>
    </row>
    <row r="17">
      <c r="A17" s="21" t="n">
        <v>46184</v>
      </c>
      <c r="B17" s="14" t="inlineStr">
        <is>
          <t>Kaus baru</t>
        </is>
      </c>
      <c r="C17" s="14" t="inlineStr">
        <is>
          <t>Pakaian</t>
        </is>
      </c>
      <c r="D17" s="14" t="inlineStr">
        <is>
          <t>Pengeluaran</t>
        </is>
      </c>
      <c r="E17" s="15" t="n">
        <v>20</v>
      </c>
    </row>
    <row r="18">
      <c r="A18" s="20" t="n"/>
      <c r="B18" s="11" t="n"/>
      <c r="C18" s="11" t="n"/>
      <c r="D18" s="11" t="n"/>
      <c r="E18" s="12" t="n"/>
    </row>
    <row r="19">
      <c r="A19" s="21" t="n"/>
      <c r="B19" s="14" t="n"/>
      <c r="C19" s="14" t="n"/>
      <c r="D19" s="14" t="n"/>
      <c r="E19" s="15" t="n"/>
    </row>
    <row r="20">
      <c r="A20" s="20" t="n"/>
      <c r="B20" s="11" t="n"/>
      <c r="C20" s="11" t="n"/>
      <c r="D20" s="11" t="n"/>
      <c r="E20" s="12" t="n"/>
    </row>
    <row r="21">
      <c r="A21" s="21" t="n"/>
      <c r="B21" s="14" t="n"/>
      <c r="C21" s="14" t="n"/>
      <c r="D21" s="14" t="n"/>
      <c r="E21" s="15" t="n"/>
    </row>
    <row r="22">
      <c r="A22" s="20" t="n"/>
      <c r="B22" s="11" t="n"/>
      <c r="C22" s="11" t="n"/>
      <c r="D22" s="11" t="n"/>
      <c r="E22" s="12" t="n"/>
    </row>
    <row r="23">
      <c r="A23" s="21" t="n"/>
      <c r="B23" s="14" t="n"/>
      <c r="C23" s="14" t="n"/>
      <c r="D23" s="14" t="n"/>
      <c r="E23" s="15" t="n"/>
    </row>
    <row r="24">
      <c r="A24" s="20" t="n"/>
      <c r="B24" s="11" t="n"/>
      <c r="C24" s="11" t="n"/>
      <c r="D24" s="11" t="n"/>
      <c r="E24" s="12" t="n"/>
    </row>
    <row r="25">
      <c r="A25" s="21" t="n"/>
      <c r="B25" s="14" t="n"/>
      <c r="C25" s="14" t="n"/>
      <c r="D25" s="14" t="n"/>
      <c r="E25" s="15" t="n"/>
    </row>
    <row r="26">
      <c r="A26" s="20" t="n"/>
      <c r="B26" s="11" t="n"/>
      <c r="C26" s="11" t="n"/>
      <c r="D26" s="11" t="n"/>
      <c r="E26" s="12" t="n"/>
    </row>
    <row r="27">
      <c r="A27" s="21" t="n"/>
      <c r="B27" s="14" t="n"/>
      <c r="C27" s="14" t="n"/>
      <c r="D27" s="14" t="n"/>
      <c r="E27" s="15" t="n"/>
    </row>
    <row r="28">
      <c r="A28" s="20" t="n"/>
      <c r="B28" s="11" t="n"/>
      <c r="C28" s="11" t="n"/>
      <c r="D28" s="11" t="n"/>
      <c r="E28" s="12" t="n"/>
    </row>
    <row r="29">
      <c r="A29" s="21" t="n"/>
      <c r="B29" s="14" t="n"/>
      <c r="C29" s="14" t="n"/>
      <c r="D29" s="14" t="n"/>
      <c r="E29" s="15" t="n"/>
    </row>
    <row r="30">
      <c r="A30" s="20" t="n"/>
      <c r="B30" s="11" t="n"/>
      <c r="C30" s="11" t="n"/>
      <c r="D30" s="11" t="n"/>
      <c r="E30" s="12" t="n"/>
    </row>
    <row r="31">
      <c r="A31" s="21" t="n"/>
      <c r="B31" s="14" t="n"/>
      <c r="C31" s="14" t="n"/>
      <c r="D31" s="14" t="n"/>
      <c r="E31" s="15" t="n"/>
    </row>
    <row r="32">
      <c r="A32" s="20" t="n"/>
      <c r="B32" s="11" t="n"/>
      <c r="C32" s="11" t="n"/>
      <c r="D32" s="11" t="n"/>
      <c r="E32" s="12" t="n"/>
    </row>
    <row r="33">
      <c r="A33" s="21" t="n"/>
      <c r="B33" s="14" t="n"/>
      <c r="C33" s="14" t="n"/>
      <c r="D33" s="14" t="n"/>
      <c r="E33" s="15" t="n"/>
    </row>
    <row r="34">
      <c r="A34" s="20" t="n"/>
      <c r="B34" s="11" t="n"/>
      <c r="C34" s="11" t="n"/>
      <c r="D34" s="11" t="n"/>
      <c r="E34" s="12" t="n"/>
    </row>
    <row r="35">
      <c r="A35" s="21" t="n"/>
      <c r="B35" s="14" t="n"/>
      <c r="C35" s="14" t="n"/>
      <c r="D35" s="14" t="n"/>
      <c r="E35" s="15" t="n"/>
    </row>
    <row r="36">
      <c r="A36" s="20" t="n"/>
      <c r="B36" s="11" t="n"/>
      <c r="C36" s="11" t="n"/>
      <c r="D36" s="11" t="n"/>
      <c r="E36" s="12" t="n"/>
    </row>
    <row r="37">
      <c r="A37" s="21" t="n"/>
      <c r="B37" s="14" t="n"/>
      <c r="C37" s="14" t="n"/>
      <c r="D37" s="14" t="n"/>
      <c r="E37" s="15" t="n"/>
    </row>
    <row r="38">
      <c r="A38" s="20" t="n"/>
      <c r="B38" s="11" t="n"/>
      <c r="C38" s="11" t="n"/>
      <c r="D38" s="11" t="n"/>
      <c r="E38" s="12" t="n"/>
    </row>
    <row r="39">
      <c r="A39" s="21" t="n"/>
      <c r="B39" s="14" t="n"/>
      <c r="C39" s="14" t="n"/>
      <c r="D39" s="14" t="n"/>
      <c r="E39" s="15" t="n"/>
    </row>
    <row r="40">
      <c r="A40" s="20" t="n"/>
      <c r="B40" s="11" t="n"/>
      <c r="C40" s="11" t="n"/>
      <c r="D40" s="11" t="n"/>
      <c r="E40" s="12" t="n"/>
    </row>
    <row r="41"/>
    <row r="42">
      <c r="A42" s="6" t="inlineStr">
        <is>
          <t>Pemasukan (semua baris)</t>
        </is>
      </c>
      <c r="B42" s="22">
        <f>SUMIF(D6:D40,"Pemasukan",E6:E40)</f>
        <v/>
      </c>
    </row>
    <row r="43">
      <c r="A43" s="6" t="inlineStr">
        <is>
          <t>Pengeluaran (semua baris)</t>
        </is>
      </c>
      <c r="B43" s="22">
        <f>SUMIF(D6:D40,"Pengeluaran",E6:E40)</f>
        <v/>
      </c>
    </row>
  </sheetData>
  <conditionalFormatting sqref="A6:E40">
    <cfRule type="expression" priority="1" dxfId="2">
      <formula>$D6="Pemasukan"</formula>
    </cfRule>
  </conditionalFormatting>
  <dataValidations count="2">
    <dataValidation sqref="C6:C40" showDropDown="0" showInputMessage="0" showErrorMessage="1" allowBlank="1" type="list">
      <formula1>'Kategori'!$A$6:$A$20</formula1>
    </dataValidation>
    <dataValidation sqref="D6:D40" showDropDown="0" showInputMessage="0" showErrorMessage="1" allowBlank="1" type="list">
      <formula1>'Kategori'!$E$6:$E$7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4" customWidth="1" min="3" max="3"/>
    <col width="4" customWidth="1" min="4" max="4"/>
    <col width="12" customWidth="1" min="5" max="5"/>
  </cols>
  <sheetData>
    <row r="1" ht="26" customHeight="1">
      <c r="A1" s="1" t="inlineStr">
        <is>
          <t>SUMORA · Template anggaran bulanan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Kategori &amp; anggaran bulanan</t>
        </is>
      </c>
    </row>
    <row r="4">
      <c r="A4" s="5" t="inlineStr">
        <is>
          <t>Edit daftar ini — dropdown dan dasbor diperbarui otomatis.</t>
        </is>
      </c>
    </row>
    <row r="5" ht="20" customHeight="1">
      <c r="A5" s="10" t="inlineStr">
        <is>
          <t>Kategori</t>
        </is>
      </c>
      <c r="B5" s="10" t="inlineStr">
        <is>
          <t>Anggaran bulanan</t>
        </is>
      </c>
      <c r="E5" s="10" t="inlineStr">
        <is>
          <t>Jenis</t>
        </is>
      </c>
    </row>
    <row r="6">
      <c r="A6" s="11" t="inlineStr">
        <is>
          <t>Sewa</t>
        </is>
      </c>
      <c r="B6" s="12" t="n">
        <v>1200</v>
      </c>
      <c r="E6" s="11" t="inlineStr">
        <is>
          <t>Pemasukan</t>
        </is>
      </c>
    </row>
    <row r="7">
      <c r="A7" s="14" t="inlineStr">
        <is>
          <t>Belanja dapur</t>
        </is>
      </c>
      <c r="B7" s="15" t="n">
        <v>450</v>
      </c>
      <c r="E7" s="14" t="inlineStr">
        <is>
          <t>Pengeluaran</t>
        </is>
      </c>
    </row>
    <row r="8">
      <c r="A8" s="11" t="inlineStr">
        <is>
          <t>Listrik &amp; air</t>
        </is>
      </c>
      <c r="B8" s="12" t="n">
        <v>150</v>
      </c>
    </row>
    <row r="9">
      <c r="A9" s="14" t="inlineStr">
        <is>
          <t>Internet &amp; telepon</t>
        </is>
      </c>
      <c r="B9" s="15" t="n">
        <v>80</v>
      </c>
    </row>
    <row r="10">
      <c r="A10" s="11" t="inlineStr">
        <is>
          <t>Transportasi</t>
        </is>
      </c>
      <c r="B10" s="12" t="n">
        <v>120</v>
      </c>
    </row>
    <row r="11">
      <c r="A11" s="14" t="inlineStr">
        <is>
          <t>Makan di luar</t>
        </is>
      </c>
      <c r="B11" s="15" t="n">
        <v>150</v>
      </c>
    </row>
    <row r="12">
      <c r="A12" s="11" t="inlineStr">
        <is>
          <t>Hiburan</t>
        </is>
      </c>
      <c r="B12" s="12" t="n">
        <v>100</v>
      </c>
    </row>
    <row r="13">
      <c r="A13" s="14" t="inlineStr">
        <is>
          <t>Langganan</t>
        </is>
      </c>
      <c r="B13" s="15" t="n">
        <v>40</v>
      </c>
    </row>
    <row r="14">
      <c r="A14" s="11" t="inlineStr">
        <is>
          <t>Pakaian</t>
        </is>
      </c>
      <c r="B14" s="12" t="n">
        <v>80</v>
      </c>
    </row>
    <row r="15">
      <c r="A15" s="14" t="inlineStr">
        <is>
          <t>Perawatan diri</t>
        </is>
      </c>
      <c r="B15" s="15" t="n">
        <v>60</v>
      </c>
    </row>
    <row r="16">
      <c r="A16" s="11" t="inlineStr">
        <is>
          <t>Rumah tangga</t>
        </is>
      </c>
      <c r="B16" s="12" t="n">
        <v>90</v>
      </c>
    </row>
    <row r="17">
      <c r="A17" s="14" t="inlineStr">
        <is>
          <t>Hadiah</t>
        </is>
      </c>
      <c r="B17" s="15" t="n">
        <v>50</v>
      </c>
    </row>
    <row r="18">
      <c r="A18" s="11" t="inlineStr">
        <is>
          <t>Lainnya</t>
        </is>
      </c>
      <c r="B18" s="12" t="n">
        <v>100</v>
      </c>
    </row>
    <row r="19">
      <c r="A19" s="11" t="inlineStr">
        <is>
          <t>Gaji</t>
        </is>
      </c>
      <c r="B19" s="12" t="n"/>
      <c r="C19" s="8" t="inlineStr">
        <is>
          <t>&lt;- kategori pemasukan (tanpa anggaran)</t>
        </is>
      </c>
    </row>
    <row r="20">
      <c r="A20" s="14" t="inlineStr">
        <is>
          <t>Pemasukan lain</t>
        </is>
      </c>
      <c r="B20" s="15" t="n"/>
    </row>
    <row r="21"/>
    <row r="22">
      <c r="A22" s="6" t="inlineStr">
        <is>
          <t>Total anggaran</t>
        </is>
      </c>
      <c r="B22" s="23">
        <f>SUM(B6:B18)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2026-06-11T07:29:35Z</dcterms:created>
  <dcterms:modified xsi:type="dcterms:W3CDTF">2026-06-11T07:29:35Z</dcterms:modified>
</cp:coreProperties>
</file>