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biettivo" sheetId="1" state="visible" r:id="rId1"/>
    <sheet name="Squadr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$&quot;#,##0.00"/>
    <numFmt numFmtId="165" formatCode="yyyy-mm-dd"/>
    <numFmt numFmtId="166" formatCode="mmmm yyyy"/>
    <numFmt numFmtId="167" formatCode="&quot;€&quot; #,##0.00"/>
    <numFmt numFmtId="168" formatCode="[$-410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7" fontId="5" fillId="0" borderId="1" pivotButton="0" quotePrefix="0" xfId="0"/>
    <xf numFmtId="9" fontId="5" fillId="0" borderId="1" pivotButton="0" quotePrefix="0" xfId="0"/>
    <xf numFmtId="168" fontId="5" fillId="0" borderId="1" pivotButton="0" quotePrefix="0" xfId="0"/>
    <xf numFmtId="0" fontId="6" fillId="3" borderId="1" applyAlignment="1" pivotButton="0" quotePrefix="0" xfId="0">
      <alignment horizontal="center" vertical="center"/>
    </xf>
    <xf numFmtId="168" fontId="7" fillId="0" borderId="1" pivotButton="0" quotePrefix="0" xfId="0"/>
    <xf numFmtId="9" fontId="7" fillId="0" borderId="1" pivotButton="0" quotePrefix="0" xfId="0"/>
    <xf numFmtId="167" fontId="7" fillId="0" borderId="1" pivotButton="0" quotePrefix="0" xfId="0"/>
    <xf numFmtId="168" fontId="7" fillId="4" borderId="1" pivotButton="0" quotePrefix="0" xfId="0"/>
    <xf numFmtId="9" fontId="7" fillId="4" borderId="1" pivotButton="0" quotePrefix="0" xfId="0"/>
    <xf numFmtId="167" fontId="7" fillId="4" borderId="1" pivotButton="0" quotePrefix="0" xfId="0"/>
    <xf numFmtId="0" fontId="5" fillId="0" borderId="1" pivotButton="0" quotePrefix="0" xfId="0"/>
    <xf numFmtId="0" fontId="8" fillId="0" borderId="0" pivotButton="0" quotePrefix="0" xfId="0"/>
    <xf numFmtId="0" fontId="7" fillId="0" borderId="1" pivotButton="0" quotePrefix="0" xfId="0"/>
    <xf numFmtId="0" fontId="7" fillId="4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D9F2E5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H24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2" customWidth="1" min="3" max="3"/>
    <col width="12" customWidth="1" min="4" max="4"/>
    <col width="12" customWidth="1" min="5" max="5"/>
    <col width="11" customWidth="1" min="6" max="6"/>
    <col width="16" customWidth="1" min="7" max="7"/>
    <col width="16" customWidth="1" min="8" max="8"/>
  </cols>
  <sheetData>
    <row r="1" ht="26" customHeight="1">
      <c r="A1" s="1" t="inlineStr">
        <is>
          <t>QUOTARA · Obiettivo di vendita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Obiettivo di vendita annuale</t>
        </is>
      </c>
    </row>
    <row r="4">
      <c r="A4" s="5" t="inlineStr">
        <is>
          <t>Imposta l'obiettivo annuale e come si distribuisce sui mesi. Inserisci le vendite reali alla chiusura di ogni mese.</t>
        </is>
      </c>
    </row>
    <row r="5"/>
    <row r="6">
      <c r="A6" s="6" t="inlineStr">
        <is>
          <t>Obiettivo annuale</t>
        </is>
      </c>
      <c r="B6" s="7" t="n">
        <v>240000</v>
      </c>
      <c r="C6" s="6" t="inlineStr">
        <is>
          <t>Venduto finora</t>
        </is>
      </c>
      <c r="D6" s="7">
        <f>SUM($D$10:$D$21)</f>
        <v/>
      </c>
      <c r="E6" s="6" t="inlineStr">
        <is>
          <t>Raggiungimento</t>
        </is>
      </c>
      <c r="F6" s="8">
        <f>IFERROR(D6/B6,0)</f>
        <v/>
      </c>
    </row>
    <row r="7">
      <c r="A7" s="6" t="inlineStr">
        <is>
          <t>Primo mese</t>
        </is>
      </c>
      <c r="B7" s="9" t="n">
        <v>46023</v>
      </c>
      <c r="C7" s="6" t="inlineStr">
        <is>
          <t>Proiezione a fine anno</t>
        </is>
      </c>
      <c r="D7" s="7">
        <f>IFERROR(D6/COUNT($D$10:$D$21)*12,0)</f>
        <v/>
      </c>
      <c r="E7" s="6" t="inlineStr">
        <is>
          <t>Mancante all'obiettivo</t>
        </is>
      </c>
      <c r="F7" s="7">
        <f>MAX(0,B6-D6)</f>
        <v/>
      </c>
    </row>
    <row r="8"/>
    <row r="9" ht="20" customHeight="1">
      <c r="A9" s="10" t="inlineStr">
        <is>
          <t>Mese</t>
        </is>
      </c>
      <c r="B9" s="10" t="inlineStr">
        <is>
          <t>Peso</t>
        </is>
      </c>
      <c r="C9" s="10" t="inlineStr">
        <is>
          <t>Obiettivo</t>
        </is>
      </c>
      <c r="D9" s="10" t="inlineStr">
        <is>
          <t>Effettivo</t>
        </is>
      </c>
      <c r="E9" s="10" t="inlineStr">
        <is>
          <t>Scostamento</t>
        </is>
      </c>
      <c r="F9" s="10" t="inlineStr">
        <is>
          <t>% dell'obiettivo</t>
        </is>
      </c>
      <c r="G9" s="10" t="inlineStr">
        <is>
          <t>Obiettivo cumulato</t>
        </is>
      </c>
      <c r="H9" s="10" t="inlineStr">
        <is>
          <t>Consuntivo cumulato</t>
        </is>
      </c>
    </row>
    <row r="10">
      <c r="A10" s="11">
        <f>DATE(YEAR($B$7),MONTH($B$7)+0,1)</f>
        <v/>
      </c>
      <c r="B10" s="12" t="n">
        <v>0.07000000000000001</v>
      </c>
      <c r="C10" s="13">
        <f>$B$6*$B10</f>
        <v/>
      </c>
      <c r="D10" s="13" t="n">
        <v>15800</v>
      </c>
      <c r="E10" s="13">
        <f>IF($D10="","",$D10-$C10)</f>
        <v/>
      </c>
      <c r="F10" s="12">
        <f>IF($D10="","",IFERROR($D10/$C10,0))</f>
        <v/>
      </c>
      <c r="G10" s="13">
        <f>SUM($C$10:$C10)</f>
        <v/>
      </c>
      <c r="H10" s="13">
        <f>IF($D10="","",SUM($D$10:$D10))</f>
        <v/>
      </c>
    </row>
    <row r="11">
      <c r="A11" s="14">
        <f>DATE(YEAR($B$7),MONTH($B$7)+1,1)</f>
        <v/>
      </c>
      <c r="B11" s="15" t="n">
        <v>0.07000000000000001</v>
      </c>
      <c r="C11" s="16">
        <f>$B$6*$B11</f>
        <v/>
      </c>
      <c r="D11" s="16" t="n">
        <v>17200</v>
      </c>
      <c r="E11" s="16">
        <f>IF($D11="","",$D11-$C11)</f>
        <v/>
      </c>
      <c r="F11" s="15">
        <f>IF($D11="","",IFERROR($D11/$C11,0))</f>
        <v/>
      </c>
      <c r="G11" s="16">
        <f>SUM($C$10:$C11)</f>
        <v/>
      </c>
      <c r="H11" s="16">
        <f>IF($D11="","",SUM($D$10:$D11))</f>
        <v/>
      </c>
    </row>
    <row r="12">
      <c r="A12" s="11">
        <f>DATE(YEAR($B$7),MONTH($B$7)+2,1)</f>
        <v/>
      </c>
      <c r="B12" s="12" t="n">
        <v>0.08</v>
      </c>
      <c r="C12" s="13">
        <f>$B$6*$B12</f>
        <v/>
      </c>
      <c r="D12" s="13" t="n">
        <v>18100</v>
      </c>
      <c r="E12" s="13">
        <f>IF($D12="","",$D12-$C12)</f>
        <v/>
      </c>
      <c r="F12" s="12">
        <f>IF($D12="","",IFERROR($D12/$C12,0))</f>
        <v/>
      </c>
      <c r="G12" s="13">
        <f>SUM($C$10:$C12)</f>
        <v/>
      </c>
      <c r="H12" s="13">
        <f>IF($D12="","",SUM($D$10:$D12))</f>
        <v/>
      </c>
    </row>
    <row r="13">
      <c r="A13" s="14">
        <f>DATE(YEAR($B$7),MONTH($B$7)+3,1)</f>
        <v/>
      </c>
      <c r="B13" s="15" t="n">
        <v>0.08</v>
      </c>
      <c r="C13" s="16">
        <f>$B$6*$B13</f>
        <v/>
      </c>
      <c r="D13" s="16" t="n">
        <v>21400</v>
      </c>
      <c r="E13" s="16">
        <f>IF($D13="","",$D13-$C13)</f>
        <v/>
      </c>
      <c r="F13" s="15">
        <f>IF($D13="","",IFERROR($D13/$C13,0))</f>
        <v/>
      </c>
      <c r="G13" s="16">
        <f>SUM($C$10:$C13)</f>
        <v/>
      </c>
      <c r="H13" s="16">
        <f>IF($D13="","",SUM($D$10:$D13))</f>
        <v/>
      </c>
    </row>
    <row r="14">
      <c r="A14" s="11">
        <f>DATE(YEAR($B$7),MONTH($B$7)+4,1)</f>
        <v/>
      </c>
      <c r="B14" s="12" t="n">
        <v>0.09</v>
      </c>
      <c r="C14" s="13">
        <f>$B$6*$B14</f>
        <v/>
      </c>
      <c r="D14" s="13" t="n">
        <v>19900</v>
      </c>
      <c r="E14" s="13">
        <f>IF($D14="","",$D14-$C14)</f>
        <v/>
      </c>
      <c r="F14" s="12">
        <f>IF($D14="","",IFERROR($D14/$C14,0))</f>
        <v/>
      </c>
      <c r="G14" s="13">
        <f>SUM($C$10:$C14)</f>
        <v/>
      </c>
      <c r="H14" s="13">
        <f>IF($D14="","",SUM($D$10:$D14))</f>
        <v/>
      </c>
    </row>
    <row r="15">
      <c r="A15" s="14">
        <f>DATE(YEAR($B$7),MONTH($B$7)+5,1)</f>
        <v/>
      </c>
      <c r="B15" s="15" t="n">
        <v>0.08</v>
      </c>
      <c r="C15" s="16">
        <f>$B$6*$B15</f>
        <v/>
      </c>
      <c r="D15" s="16" t="n">
        <v>20600</v>
      </c>
      <c r="E15" s="16">
        <f>IF($D15="","",$D15-$C15)</f>
        <v/>
      </c>
      <c r="F15" s="15">
        <f>IF($D15="","",IFERROR($D15/$C15,0))</f>
        <v/>
      </c>
      <c r="G15" s="16">
        <f>SUM($C$10:$C15)</f>
        <v/>
      </c>
      <c r="H15" s="16">
        <f>IF($D15="","",SUM($D$10:$D15))</f>
        <v/>
      </c>
    </row>
    <row r="16">
      <c r="A16" s="11">
        <f>DATE(YEAR($B$7),MONTH($B$7)+6,1)</f>
        <v/>
      </c>
      <c r="B16" s="12" t="n">
        <v>0.07000000000000001</v>
      </c>
      <c r="C16" s="13">
        <f>$B$6*$B16</f>
        <v/>
      </c>
      <c r="D16" s="13" t="n"/>
      <c r="E16" s="13">
        <f>IF($D16="","",$D16-$C16)</f>
        <v/>
      </c>
      <c r="F16" s="12">
        <f>IF($D16="","",IFERROR($D16/$C16,0))</f>
        <v/>
      </c>
      <c r="G16" s="13">
        <f>SUM($C$10:$C16)</f>
        <v/>
      </c>
      <c r="H16" s="13">
        <f>IF($D16="","",SUM($D$10:$D16))</f>
        <v/>
      </c>
    </row>
    <row r="17">
      <c r="A17" s="14">
        <f>DATE(YEAR($B$7),MONTH($B$7)+7,1)</f>
        <v/>
      </c>
      <c r="B17" s="15" t="n">
        <v>0.07000000000000001</v>
      </c>
      <c r="C17" s="16">
        <f>$B$6*$B17</f>
        <v/>
      </c>
      <c r="D17" s="16" t="n"/>
      <c r="E17" s="16">
        <f>IF($D17="","",$D17-$C17)</f>
        <v/>
      </c>
      <c r="F17" s="15">
        <f>IF($D17="","",IFERROR($D17/$C17,0))</f>
        <v/>
      </c>
      <c r="G17" s="16">
        <f>SUM($C$10:$C17)</f>
        <v/>
      </c>
      <c r="H17" s="16">
        <f>IF($D17="","",SUM($D$10:$D17))</f>
        <v/>
      </c>
    </row>
    <row r="18">
      <c r="A18" s="11">
        <f>DATE(YEAR($B$7),MONTH($B$7)+8,1)</f>
        <v/>
      </c>
      <c r="B18" s="12" t="n">
        <v>0.09</v>
      </c>
      <c r="C18" s="13">
        <f>$B$6*$B18</f>
        <v/>
      </c>
      <c r="D18" s="13" t="n"/>
      <c r="E18" s="13">
        <f>IF($D18="","",$D18-$C18)</f>
        <v/>
      </c>
      <c r="F18" s="12">
        <f>IF($D18="","",IFERROR($D18/$C18,0))</f>
        <v/>
      </c>
      <c r="G18" s="13">
        <f>SUM($C$10:$C18)</f>
        <v/>
      </c>
      <c r="H18" s="13">
        <f>IF($D18="","",SUM($D$10:$D18))</f>
        <v/>
      </c>
    </row>
    <row r="19">
      <c r="A19" s="14">
        <f>DATE(YEAR($B$7),MONTH($B$7)+9,1)</f>
        <v/>
      </c>
      <c r="B19" s="15" t="n">
        <v>0.09</v>
      </c>
      <c r="C19" s="16">
        <f>$B$6*$B19</f>
        <v/>
      </c>
      <c r="D19" s="16" t="n"/>
      <c r="E19" s="16">
        <f>IF($D19="","",$D19-$C19)</f>
        <v/>
      </c>
      <c r="F19" s="15">
        <f>IF($D19="","",IFERROR($D19/$C19,0))</f>
        <v/>
      </c>
      <c r="G19" s="16">
        <f>SUM($C$10:$C19)</f>
        <v/>
      </c>
      <c r="H19" s="16">
        <f>IF($D19="","",SUM($D$10:$D19))</f>
        <v/>
      </c>
    </row>
    <row r="20">
      <c r="A20" s="11">
        <f>DATE(YEAR($B$7),MONTH($B$7)+10,1)</f>
        <v/>
      </c>
      <c r="B20" s="12" t="n">
        <v>0.1</v>
      </c>
      <c r="C20" s="13">
        <f>$B$6*$B20</f>
        <v/>
      </c>
      <c r="D20" s="13" t="n"/>
      <c r="E20" s="13">
        <f>IF($D20="","",$D20-$C20)</f>
        <v/>
      </c>
      <c r="F20" s="12">
        <f>IF($D20="","",IFERROR($D20/$C20,0))</f>
        <v/>
      </c>
      <c r="G20" s="13">
        <f>SUM($C$10:$C20)</f>
        <v/>
      </c>
      <c r="H20" s="13">
        <f>IF($D20="","",SUM($D$10:$D20))</f>
        <v/>
      </c>
    </row>
    <row r="21">
      <c r="A21" s="14">
        <f>DATE(YEAR($B$7),MONTH($B$7)+11,1)</f>
        <v/>
      </c>
      <c r="B21" s="15" t="n">
        <v>0.11</v>
      </c>
      <c r="C21" s="16">
        <f>$B$6*$B21</f>
        <v/>
      </c>
      <c r="D21" s="16" t="n"/>
      <c r="E21" s="16">
        <f>IF($D21="","",$D21-$C21)</f>
        <v/>
      </c>
      <c r="F21" s="15">
        <f>IF($D21="","",IFERROR($D21/$C21,0))</f>
        <v/>
      </c>
      <c r="G21" s="16">
        <f>SUM($C$10:$C21)</f>
        <v/>
      </c>
      <c r="H21" s="16">
        <f>IF($D21="","",SUM($D$10:$D21))</f>
        <v/>
      </c>
    </row>
    <row r="22">
      <c r="A22" s="17" t="inlineStr">
        <is>
          <t>Totale</t>
        </is>
      </c>
      <c r="B22" s="8">
        <f>SUM($B$10:$B$21)</f>
        <v/>
      </c>
      <c r="C22" s="7">
        <f>SUM($C$10:$C$21)</f>
        <v/>
      </c>
      <c r="D22" s="7">
        <f>SUM($D$10:$D$21)</f>
        <v/>
      </c>
      <c r="E22" s="7" t="n"/>
      <c r="F22" s="8" t="n"/>
      <c r="G22" s="7" t="n"/>
      <c r="H22" s="7" t="n"/>
    </row>
    <row r="23"/>
    <row r="24">
      <c r="A24" s="18" t="inlineStr">
        <is>
          <t>I pesi devono sommare 100% (altrimenti il totale diventa rosso). Divisione uguale = 8,33% al mese.</t>
        </is>
      </c>
    </row>
  </sheetData>
  <conditionalFormatting sqref="A10:H21">
    <cfRule type="expression" priority="1" dxfId="0">
      <formula>AND($D10&lt;&gt;"",$F10&gt;=1)</formula>
    </cfRule>
    <cfRule type="expression" priority="2" dxfId="1">
      <formula>AND($D10&lt;&gt;"",$F10&lt;0.9)</formula>
    </cfRule>
  </conditionalFormatting>
  <conditionalFormatting sqref="B22">
    <cfRule type="expression" priority="3" dxfId="2">
      <formula>ROUND($B$22,4)&lt;&gt;1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5" customWidth="1" min="10" max="10"/>
    <col width="12" customWidth="1" min="11" max="11"/>
  </cols>
  <sheetData>
    <row r="1" ht="26" customHeight="1">
      <c r="A1" s="1" t="inlineStr">
        <is>
          <t>QUOTARA · Obiettivo di vendita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inlineStr">
        <is>
          <t>sheetorial.com</t>
        </is>
      </c>
    </row>
    <row r="2"/>
    <row r="3">
      <c r="A3" s="4" t="inlineStr">
        <is>
          <t>Quota trimestrale per venditore</t>
        </is>
      </c>
    </row>
    <row r="4">
      <c r="A4" s="5" t="inlineStr">
        <is>
          <t>Quota e consuntivo per trimestre. Raggiungimento annuo e totale squadra si calcolano.</t>
        </is>
      </c>
    </row>
    <row r="5"/>
    <row r="6"/>
    <row r="7"/>
    <row r="8"/>
    <row r="9" ht="20" customHeight="1">
      <c r="A9" s="10" t="inlineStr">
        <is>
          <t>Venditore</t>
        </is>
      </c>
      <c r="B9" s="10" t="inlineStr">
        <is>
          <t>Quota T1</t>
        </is>
      </c>
      <c r="C9" s="10" t="inlineStr">
        <is>
          <t>Consuntivo T1</t>
        </is>
      </c>
      <c r="D9" s="10" t="inlineStr">
        <is>
          <t>Quota T2</t>
        </is>
      </c>
      <c r="E9" s="10" t="inlineStr">
        <is>
          <t>Consuntivo T2</t>
        </is>
      </c>
      <c r="F9" s="10" t="inlineStr">
        <is>
          <t>Quota T3</t>
        </is>
      </c>
      <c r="G9" s="10" t="inlineStr">
        <is>
          <t>Consuntivo T3</t>
        </is>
      </c>
      <c r="H9" s="10" t="inlineStr">
        <is>
          <t>Quota T4</t>
        </is>
      </c>
      <c r="I9" s="10" t="inlineStr">
        <is>
          <t>Consuntivo T4</t>
        </is>
      </c>
      <c r="J9" s="10" t="inlineStr">
        <is>
          <t>Raggiungimento annuo</t>
        </is>
      </c>
      <c r="K9" s="10" t="inlineStr">
        <is>
          <t>Trimestre migliore</t>
        </is>
      </c>
    </row>
    <row r="10">
      <c r="A10" s="19" t="inlineStr">
        <is>
          <t>Dana</t>
        </is>
      </c>
      <c r="B10" s="13" t="n">
        <v>18000</v>
      </c>
      <c r="C10" s="13" t="n">
        <v>19400</v>
      </c>
      <c r="D10" s="13" t="n">
        <v>18000</v>
      </c>
      <c r="E10" s="13" t="n">
        <v>21000</v>
      </c>
      <c r="F10" s="13" t="n">
        <v>20000</v>
      </c>
      <c r="G10" s="13" t="n"/>
      <c r="H10" s="13" t="n">
        <v>22000</v>
      </c>
      <c r="I10" s="13" t="n"/>
      <c r="J10" s="12">
        <f>IF($A10="","",IFERROR(SUM($C10,$E10,$G10,$I10)/(IF($C10="",0,$B10)+IF($E10="",0,$D10)+IF($G10="",0,$F10)+IF($I10="",0,$H10)),0))</f>
        <v/>
      </c>
      <c r="K10" s="19">
        <f>IF(OR($A10="",COUNT($C10,$E10,$G10,$I10)=0),"",IF(N($C10)=MAX($C10,$E10,$G10,$I10),"Q1",IF(N($E10)=MAX($C10,$E10,$G10,$I10),"Q2",IF(N($G10)=MAX($C10,$E10,$G10,$I10),"Q3","Q4"))))</f>
        <v/>
      </c>
    </row>
    <row r="11">
      <c r="A11" s="20" t="inlineStr">
        <is>
          <t>Lee</t>
        </is>
      </c>
      <c r="B11" s="16" t="n">
        <v>15000</v>
      </c>
      <c r="C11" s="16" t="n">
        <v>13900</v>
      </c>
      <c r="D11" s="16" t="n">
        <v>15000</v>
      </c>
      <c r="E11" s="16" t="n">
        <v>16200</v>
      </c>
      <c r="F11" s="16" t="n">
        <v>17000</v>
      </c>
      <c r="G11" s="16" t="n"/>
      <c r="H11" s="16" t="n">
        <v>18000</v>
      </c>
      <c r="I11" s="16" t="n"/>
      <c r="J11" s="15">
        <f>IF($A11="","",IFERROR(SUM($C11,$E11,$G11,$I11)/(IF($C11="",0,$B11)+IF($E11="",0,$D11)+IF($G11="",0,$F11)+IF($I11="",0,$H11)),0))</f>
        <v/>
      </c>
      <c r="K11" s="20">
        <f>IF(OR($A11="",COUNT($C11,$E11,$G11,$I11)=0),"",IF(N($C11)=MAX($C11,$E11,$G11,$I11),"Q1",IF(N($E11)=MAX($C11,$E11,$G11,$I11),"Q2",IF(N($G11)=MAX($C11,$E11,$G11,$I11),"Q3","Q4"))))</f>
        <v/>
      </c>
    </row>
    <row r="12">
      <c r="A12" s="19" t="inlineStr">
        <is>
          <t>Sam</t>
        </is>
      </c>
      <c r="B12" s="13" t="n">
        <v>15000</v>
      </c>
      <c r="C12" s="13" t="n">
        <v>15600</v>
      </c>
      <c r="D12" s="13" t="n">
        <v>15000</v>
      </c>
      <c r="E12" s="13" t="n">
        <v>12800</v>
      </c>
      <c r="F12" s="13" t="n">
        <v>17000</v>
      </c>
      <c r="G12" s="13" t="n"/>
      <c r="H12" s="13" t="n">
        <v>18000</v>
      </c>
      <c r="I12" s="13" t="n"/>
      <c r="J12" s="12">
        <f>IF($A12="","",IFERROR(SUM($C12,$E12,$G12,$I12)/(IF($C12="",0,$B12)+IF($E12="",0,$D12)+IF($G12="",0,$F12)+IF($I12="",0,$H12)),0))</f>
        <v/>
      </c>
      <c r="K12" s="19">
        <f>IF(OR($A12="",COUNT($C12,$E12,$G12,$I12)=0),"",IF(N($C12)=MAX($C12,$E12,$G12,$I12),"Q1",IF(N($E12)=MAX($C12,$E12,$G12,$I12),"Q2",IF(N($G12)=MAX($C12,$E12,$G12,$I12),"Q3","Q4"))))</f>
        <v/>
      </c>
    </row>
    <row r="13">
      <c r="A13" s="20" t="inlineStr">
        <is>
          <t>Alex</t>
        </is>
      </c>
      <c r="B13" s="16" t="n">
        <v>12000</v>
      </c>
      <c r="C13" s="16" t="n">
        <v>12600</v>
      </c>
      <c r="D13" s="16" t="n">
        <v>12000</v>
      </c>
      <c r="E13" s="16" t="n">
        <v>13900</v>
      </c>
      <c r="F13" s="16" t="n">
        <v>14000</v>
      </c>
      <c r="G13" s="16" t="n"/>
      <c r="H13" s="16" t="n">
        <v>15000</v>
      </c>
      <c r="I13" s="16" t="n"/>
      <c r="J13" s="15">
        <f>IF($A13="","",IFERROR(SUM($C13,$E13,$G13,$I13)/(IF($C13="",0,$B13)+IF($E13="",0,$D13)+IF($G13="",0,$F13)+IF($I13="",0,$H13)),0))</f>
        <v/>
      </c>
      <c r="K13" s="20">
        <f>IF(OR($A13="",COUNT($C13,$E13,$G13,$I13)=0),"",IF(N($C13)=MAX($C13,$E13,$G13,$I13),"Q1",IF(N($E13)=MAX($C13,$E13,$G13,$I13),"Q2",IF(N($G13)=MAX($C13,$E13,$G13,$I13),"Q3","Q4"))))</f>
        <v/>
      </c>
    </row>
    <row r="14">
      <c r="A14" s="19" t="n"/>
      <c r="B14" s="13" t="n"/>
      <c r="C14" s="13" t="n"/>
      <c r="D14" s="13" t="n"/>
      <c r="E14" s="13" t="n"/>
      <c r="F14" s="13" t="n"/>
      <c r="G14" s="13" t="n"/>
      <c r="H14" s="13" t="n"/>
      <c r="I14" s="13" t="n"/>
      <c r="J14" s="12">
        <f>IF($A14="","",IFERROR(SUM($C14,$E14,$G14,$I14)/(IF($C14="",0,$B14)+IF($E14="",0,$D14)+IF($G14="",0,$F14)+IF($I14="",0,$H14)),0))</f>
        <v/>
      </c>
      <c r="K14" s="19">
        <f>IF(OR($A14="",COUNT($C14,$E14,$G14,$I14)=0),"",IF(N($C14)=MAX($C14,$E14,$G14,$I14),"Q1",IF(N($E14)=MAX($C14,$E14,$G14,$I14),"Q2",IF(N($G14)=MAX($C14,$E14,$G14,$I14),"Q3","Q4"))))</f>
        <v/>
      </c>
    </row>
    <row r="15">
      <c r="A15" s="20" t="n"/>
      <c r="B15" s="16" t="n"/>
      <c r="C15" s="16" t="n"/>
      <c r="D15" s="16" t="n"/>
      <c r="E15" s="16" t="n"/>
      <c r="F15" s="16" t="n"/>
      <c r="G15" s="16" t="n"/>
      <c r="H15" s="16" t="n"/>
      <c r="I15" s="16" t="n"/>
      <c r="J15" s="15">
        <f>IF($A15="","",IFERROR(SUM($C15,$E15,$G15,$I15)/(IF($C15="",0,$B15)+IF($E15="",0,$D15)+IF($G15="",0,$F15)+IF($I15="",0,$H15)),0))</f>
        <v/>
      </c>
      <c r="K15" s="20">
        <f>IF(OR($A15="",COUNT($C15,$E15,$G15,$I15)=0),"",IF(N($C15)=MAX($C15,$E15,$G15,$I15),"Q1",IF(N($E15)=MAX($C15,$E15,$G15,$I15),"Q2",IF(N($G15)=MAX($C15,$E15,$G15,$I15),"Q3","Q4"))))</f>
        <v/>
      </c>
    </row>
    <row r="16">
      <c r="A16" s="19" t="n"/>
      <c r="B16" s="13" t="n"/>
      <c r="C16" s="13" t="n"/>
      <c r="D16" s="13" t="n"/>
      <c r="E16" s="13" t="n"/>
      <c r="F16" s="13" t="n"/>
      <c r="G16" s="13" t="n"/>
      <c r="H16" s="13" t="n"/>
      <c r="I16" s="13" t="n"/>
      <c r="J16" s="12">
        <f>IF($A16="","",IFERROR(SUM($C16,$E16,$G16,$I16)/(IF($C16="",0,$B16)+IF($E16="",0,$D16)+IF($G16="",0,$F16)+IF($I16="",0,$H16)),0))</f>
        <v/>
      </c>
      <c r="K16" s="19">
        <f>IF(OR($A16="",COUNT($C16,$E16,$G16,$I16)=0),"",IF(N($C16)=MAX($C16,$E16,$G16,$I16),"Q1",IF(N($E16)=MAX($C16,$E16,$G16,$I16),"Q2",IF(N($G16)=MAX($C16,$E16,$G16,$I16),"Q3","Q4"))))</f>
        <v/>
      </c>
    </row>
    <row r="17">
      <c r="A17" s="20" t="n"/>
      <c r="B17" s="16" t="n"/>
      <c r="C17" s="16" t="n"/>
      <c r="D17" s="16" t="n"/>
      <c r="E17" s="16" t="n"/>
      <c r="F17" s="16" t="n"/>
      <c r="G17" s="16" t="n"/>
      <c r="H17" s="16" t="n"/>
      <c r="I17" s="16" t="n"/>
      <c r="J17" s="15">
        <f>IF($A17="","",IFERROR(SUM($C17,$E17,$G17,$I17)/(IF($C17="",0,$B17)+IF($E17="",0,$D17)+IF($G17="",0,$F17)+IF($I17="",0,$H17)),0))</f>
        <v/>
      </c>
      <c r="K17" s="20">
        <f>IF(OR($A17="",COUNT($C17,$E17,$G17,$I17)=0),"",IF(N($C17)=MAX($C17,$E17,$G17,$I17),"Q1",IF(N($E17)=MAX($C17,$E17,$G17,$I17),"Q2",IF(N($G17)=MAX($C17,$E17,$G17,$I17),"Q3","Q4"))))</f>
        <v/>
      </c>
    </row>
    <row r="18">
      <c r="A18" s="19" t="n"/>
      <c r="B18" s="13" t="n"/>
      <c r="C18" s="13" t="n"/>
      <c r="D18" s="13" t="n"/>
      <c r="E18" s="13" t="n"/>
      <c r="F18" s="13" t="n"/>
      <c r="G18" s="13" t="n"/>
      <c r="H18" s="13" t="n"/>
      <c r="I18" s="13" t="n"/>
      <c r="J18" s="12">
        <f>IF($A18="","",IFERROR(SUM($C18,$E18,$G18,$I18)/(IF($C18="",0,$B18)+IF($E18="",0,$D18)+IF($G18="",0,$F18)+IF($I18="",0,$H18)),0))</f>
        <v/>
      </c>
      <c r="K18" s="19">
        <f>IF(OR($A18="",COUNT($C18,$E18,$G18,$I18)=0),"",IF(N($C18)=MAX($C18,$E18,$G18,$I18),"Q1",IF(N($E18)=MAX($C18,$E18,$G18,$I18),"Q2",IF(N($G18)=MAX($C18,$E18,$G18,$I18),"Q3","Q4"))))</f>
        <v/>
      </c>
    </row>
    <row r="19">
      <c r="A19" s="20" t="n"/>
      <c r="B19" s="16" t="n"/>
      <c r="C19" s="16" t="n"/>
      <c r="D19" s="16" t="n"/>
      <c r="E19" s="16" t="n"/>
      <c r="F19" s="16" t="n"/>
      <c r="G19" s="16" t="n"/>
      <c r="H19" s="16" t="n"/>
      <c r="I19" s="16" t="n"/>
      <c r="J19" s="15">
        <f>IF($A19="","",IFERROR(SUM($C19,$E19,$G19,$I19)/(IF($C19="",0,$B19)+IF($E19="",0,$D19)+IF($G19="",0,$F19)+IF($I19="",0,$H19)),0))</f>
        <v/>
      </c>
      <c r="K19" s="20">
        <f>IF(OR($A19="",COUNT($C19,$E19,$G19,$I19)=0),"",IF(N($C19)=MAX($C19,$E19,$G19,$I19),"Q1",IF(N($E19)=MAX($C19,$E19,$G19,$I19),"Q2",IF(N($G19)=MAX($C19,$E19,$G19,$I19),"Q3","Q4"))))</f>
        <v/>
      </c>
    </row>
    <row r="20">
      <c r="A20" s="19" t="n"/>
      <c r="B20" s="13" t="n"/>
      <c r="C20" s="13" t="n"/>
      <c r="D20" s="13" t="n"/>
      <c r="E20" s="13" t="n"/>
      <c r="F20" s="13" t="n"/>
      <c r="G20" s="13" t="n"/>
      <c r="H20" s="13" t="n"/>
      <c r="I20" s="13" t="n"/>
      <c r="J20" s="12">
        <f>IF($A20="","",IFERROR(SUM($C20,$E20,$G20,$I20)/(IF($C20="",0,$B20)+IF($E20="",0,$D20)+IF($G20="",0,$F20)+IF($I20="",0,$H20)),0))</f>
        <v/>
      </c>
      <c r="K20" s="19">
        <f>IF(OR($A20="",COUNT($C20,$E20,$G20,$I20)=0),"",IF(N($C20)=MAX($C20,$E20,$G20,$I20),"Q1",IF(N($E20)=MAX($C20,$E20,$G20,$I20),"Q2",IF(N($G20)=MAX($C20,$E20,$G20,$I20),"Q3","Q4"))))</f>
        <v/>
      </c>
    </row>
    <row r="21">
      <c r="A21" s="20" t="n"/>
      <c r="B21" s="16" t="n"/>
      <c r="C21" s="16" t="n"/>
      <c r="D21" s="16" t="n"/>
      <c r="E21" s="16" t="n"/>
      <c r="F21" s="16" t="n"/>
      <c r="G21" s="16" t="n"/>
      <c r="H21" s="16" t="n"/>
      <c r="I21" s="16" t="n"/>
      <c r="J21" s="15">
        <f>IF($A21="","",IFERROR(SUM($C21,$E21,$G21,$I21)/(IF($C21="",0,$B21)+IF($E21="",0,$D21)+IF($G21="",0,$F21)+IF($I21="",0,$H21)),0))</f>
        <v/>
      </c>
      <c r="K21" s="20">
        <f>IF(OR($A21="",COUNT($C21,$E21,$G21,$I21)=0),"",IF(N($C21)=MAX($C21,$E21,$G21,$I21),"Q1",IF(N($E21)=MAX($C21,$E21,$G21,$I21),"Q2",IF(N($G21)=MAX($C21,$E21,$G21,$I21),"Q3","Q4"))))</f>
        <v/>
      </c>
    </row>
    <row r="22">
      <c r="A22" s="17" t="inlineStr">
        <is>
          <t>Squadra</t>
        </is>
      </c>
      <c r="B22" s="7">
        <f>SUM(B$10:B$21)</f>
        <v/>
      </c>
      <c r="C22" s="7">
        <f>SUM(C$10:C$21)</f>
        <v/>
      </c>
      <c r="D22" s="7">
        <f>SUM(D$10:D$21)</f>
        <v/>
      </c>
      <c r="E22" s="7">
        <f>SUM(E$10:E$21)</f>
        <v/>
      </c>
      <c r="F22" s="7">
        <f>SUM(F$10:F$21)</f>
        <v/>
      </c>
      <c r="G22" s="7">
        <f>SUM(G$10:G$21)</f>
        <v/>
      </c>
      <c r="H22" s="7">
        <f>SUM(H$10:H$21)</f>
        <v/>
      </c>
      <c r="I22" s="7">
        <f>SUM(I$10:I$21)</f>
        <v/>
      </c>
      <c r="J22" s="8">
        <f>IFERROR(SUM($C$22,$E$22,$G$22,$I$22)/(IF($C$22=0,0,$B$22)+IF($E$22=0,0,$D$22)+IF($G$22=0,0,$F$22)+IF($I$22=0,0,$H$22)),0)</f>
        <v/>
      </c>
      <c r="K22" s="17" t="n"/>
    </row>
  </sheetData>
  <conditionalFormatting sqref="A10:K21">
    <cfRule type="expression" priority="1" dxfId="0">
      <formula>AND($A10&lt;&gt;"",$J10&gt;=1)</formula>
    </cfRule>
    <cfRule type="expression" priority="2" dxfId="1">
      <formula>AND($A10&lt;&gt;"",$J10&lt;0.9)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2026-10-23T16:55:27Z</dcterms:created>
  <dcterms:modified xsi:type="dcterms:W3CDTF">2026-10-23T16:55:27Z</dcterms:modified>
</cp:coreProperties>
</file>