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vendite" sheetId="1" state="visible" r:id="rId1"/>
    <sheet name="Prodotti" sheetId="2" state="visible" r:id="rId2"/>
    <sheet name="Mensile" sheetId="3" state="visible" r:id="rId3"/>
    <sheet name="Elench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€&quot; #,##0.00"/>
    <numFmt numFmtId="168" formatCode="dd/mm/yyyy"/>
    <numFmt numFmtId="169" formatCode="[$-410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Registro vendite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Registro vendite</t>
        </is>
      </c>
    </row>
    <row r="4">
      <c r="A4" s="5" t="inlineStr">
        <is>
          <t>Una riga per vendita. Il prezzo arriva da Prodotti, il totale applica lo sconto.</t>
        </is>
      </c>
    </row>
    <row r="5"/>
    <row r="6">
      <c r="A6" s="6" t="inlineStr">
        <is>
          <t>Ordini</t>
        </is>
      </c>
      <c r="B6" s="7">
        <f>COUNTA($A$10:$A$200)</f>
        <v/>
      </c>
      <c r="C6" s="6" t="inlineStr">
        <is>
          <t>Unità</t>
        </is>
      </c>
      <c r="D6" s="7">
        <f>SUM($D$10:$D$200)</f>
        <v/>
      </c>
      <c r="E6" s="6" t="inlineStr">
        <is>
          <t>Ricavi</t>
        </is>
      </c>
      <c r="F6" s="8">
        <f>SUM($G$10:$G$200)</f>
        <v/>
      </c>
      <c r="G6" s="6" t="inlineStr">
        <is>
          <t>Scontrino medio</t>
        </is>
      </c>
      <c r="H6" s="8">
        <f>IFERROR(F6/B6,0)</f>
        <v/>
      </c>
    </row>
    <row r="7"/>
    <row r="8"/>
    <row r="9" ht="20" customHeight="1">
      <c r="A9" s="9" t="inlineStr">
        <is>
          <t>Data</t>
        </is>
      </c>
      <c r="B9" s="9" t="inlineStr">
        <is>
          <t>Prodotto</t>
        </is>
      </c>
      <c r="C9" s="9" t="inlineStr">
        <is>
          <t>Canale</t>
        </is>
      </c>
      <c r="D9" s="9" t="inlineStr">
        <is>
          <t>Qtà</t>
        </is>
      </c>
      <c r="E9" s="9" t="inlineStr">
        <is>
          <t>Prezzo unitario</t>
        </is>
      </c>
      <c r="F9" s="9" t="inlineStr">
        <is>
          <t>Sconto</t>
        </is>
      </c>
      <c r="G9" s="9" t="inlineStr">
        <is>
          <t>Totale</t>
        </is>
      </c>
      <c r="H9" s="9" t="inlineStr">
        <is>
          <t>Cliente</t>
        </is>
      </c>
    </row>
    <row r="10">
      <c r="A10" s="10" t="n">
        <v>46144</v>
      </c>
      <c r="B10" s="11" t="inlineStr">
        <is>
          <t>Candela grande</t>
        </is>
      </c>
      <c r="C10" s="11" t="inlineStr">
        <is>
          <t>In negozio</t>
        </is>
      </c>
      <c r="D10" s="12" t="n">
        <v>3</v>
      </c>
      <c r="E10" s="13">
        <f>IF($B10="","",IFERROR(VLOOKUP($B10,'Prodotti'!$A$10:$B$29,2,FALSE),0))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Cliente di passaggio</t>
        </is>
      </c>
    </row>
    <row r="11">
      <c r="A11" s="15" t="n">
        <v>46145</v>
      </c>
      <c r="B11" s="16" t="inlineStr">
        <is>
          <t>Confezione regalo</t>
        </is>
      </c>
      <c r="C11" s="16" t="inlineStr">
        <is>
          <t>Negozio online</t>
        </is>
      </c>
      <c r="D11" s="17" t="n">
        <v>2</v>
      </c>
      <c r="E11" s="18">
        <f>IF($B11="","",IFERROR(VLOOKUP($B11,'Prodotti'!$A$10:$B$29,2,FALSE),0))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Cere profumate</t>
        </is>
      </c>
      <c r="C12" s="11" t="inlineStr">
        <is>
          <t>Banco al mercato</t>
        </is>
      </c>
      <c r="D12" s="12" t="n">
        <v>12</v>
      </c>
      <c r="E12" s="13">
        <f>IF($B12="","",IFERROR(VLOOKUP($B12,'Prodotti'!$A$10:$B$29,2,FALSE),0))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Cliente di passaggio</t>
        </is>
      </c>
    </row>
    <row r="13">
      <c r="A13" s="15" t="n">
        <v>46151</v>
      </c>
      <c r="B13" s="16" t="inlineStr">
        <is>
          <t>Diffusore</t>
        </is>
      </c>
      <c r="C13" s="16" t="inlineStr">
        <is>
          <t>Negozio online</t>
        </is>
      </c>
      <c r="D13" s="17" t="n">
        <v>1</v>
      </c>
      <c r="E13" s="18">
        <f>IF($B13="","",IFERROR(VLOOKUP($B13,'Prodotti'!$A$10:$B$29,2,FALSE),0))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Candela piccola</t>
        </is>
      </c>
      <c r="C14" s="11" t="inlineStr">
        <is>
          <t>Ingrosso</t>
        </is>
      </c>
      <c r="D14" s="12" t="n">
        <v>40</v>
      </c>
      <c r="E14" s="13">
        <f>IF($B14="","",IFERROR(VLOOKUP($B14,'Prodotti'!$A$10:$B$29,2,FALSE),0))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Olio di ricarica</t>
        </is>
      </c>
      <c r="C15" s="16" t="inlineStr">
        <is>
          <t>Ordine telefonico</t>
        </is>
      </c>
      <c r="D15" s="17" t="n">
        <v>4</v>
      </c>
      <c r="E15" s="18">
        <f>IF($B15="","",IFERROR(VLOOKUP($B15,'Prodotti'!$A$10:$B$29,2,FALSE),0))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Confezione regalo</t>
        </is>
      </c>
      <c r="C16" s="11" t="inlineStr">
        <is>
          <t>In negozio</t>
        </is>
      </c>
      <c r="D16" s="12" t="n">
        <v>1</v>
      </c>
      <c r="E16" s="13">
        <f>IF($B16="","",IFERROR(VLOOKUP($B16,'Prodotti'!$A$10:$B$29,2,FALSE),0))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Cliente di passaggio</t>
        </is>
      </c>
    </row>
    <row r="17">
      <c r="A17" s="15" t="n">
        <v>46174</v>
      </c>
      <c r="B17" s="16" t="inlineStr">
        <is>
          <t>Candela grande</t>
        </is>
      </c>
      <c r="C17" s="16" t="inlineStr">
        <is>
          <t>Negozio online</t>
        </is>
      </c>
      <c r="D17" s="17" t="n">
        <v>2</v>
      </c>
      <c r="E17" s="18">
        <f>IF($B17="","",IFERROR(VLOOKUP($B17,'Prodotti'!$A$10:$B$29,2,FALSE),0))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Diffusore</t>
        </is>
      </c>
      <c r="C18" s="11" t="inlineStr">
        <is>
          <t>Banco al mercato</t>
        </is>
      </c>
      <c r="D18" s="12" t="n">
        <v>3</v>
      </c>
      <c r="E18" s="13">
        <f>IF($B18="","",IFERROR(VLOOKUP($B18,'Prodotti'!$A$10:$B$29,2,FALSE),0))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Cliente di passaggio</t>
        </is>
      </c>
    </row>
    <row r="19">
      <c r="A19" s="15" t="n">
        <v>46183</v>
      </c>
      <c r="B19" s="16" t="inlineStr">
        <is>
          <t>Candela piccola</t>
        </is>
      </c>
      <c r="C19" s="16" t="inlineStr">
        <is>
          <t>In negozio</t>
        </is>
      </c>
      <c r="D19" s="17" t="n">
        <v>6</v>
      </c>
      <c r="E19" s="18">
        <f>IF($B19="","",IFERROR(VLOOKUP($B19,'Prodotti'!$A$10:$B$29,2,FALSE),0))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Cliente di passaggio</t>
        </is>
      </c>
    </row>
    <row r="20">
      <c r="A20" s="10" t="n">
        <v>46189</v>
      </c>
      <c r="B20" s="11" t="inlineStr">
        <is>
          <t>Confezione regalo</t>
        </is>
      </c>
      <c r="C20" s="11" t="inlineStr">
        <is>
          <t>Ingrosso</t>
        </is>
      </c>
      <c r="D20" s="12" t="n">
        <v>15</v>
      </c>
      <c r="E20" s="13">
        <f>IF($B20="","",IFERROR(VLOOKUP($B20,'Prodotti'!$A$10:$B$29,2,FALSE),0))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Cere profumate</t>
        </is>
      </c>
      <c r="C21" s="16" t="inlineStr">
        <is>
          <t>Negozio online</t>
        </is>
      </c>
      <c r="D21" s="17" t="n">
        <v>8</v>
      </c>
      <c r="E21" s="18">
        <f>IF($B21="","",IFERROR(VLOOKUP($B21,'Prodotti'!$A$10:$B$29,2,FALSE),0))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IF($B22="","",IFERROR(VLOOKUP($B22,'Prodotti'!$A$10:$B$29,2,FALSE),0))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IF($B23="","",IFERROR(VLOOKUP($B23,'Prodotti'!$A$10:$B$29,2,FALSE),0))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IF($B24="","",IFERROR(VLOOKUP($B24,'Prodotti'!$A$10:$B$29,2,FALSE),0))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IF($B25="","",IFERROR(VLOOKUP($B25,'Prodotti'!$A$10:$B$29,2,FALSE),0))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IF($B26="","",IFERROR(VLOOKUP($B26,'Prodotti'!$A$10:$B$29,2,FALSE),0))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IF($B27="","",IFERROR(VLOOKUP($B27,'Prodotti'!$A$10:$B$29,2,FALSE),0))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IF($B28="","",IFERROR(VLOOKUP($B28,'Prodotti'!$A$10:$B$29,2,FALSE),0))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IF($B29="","",IFERROR(VLOOKUP($B29,'Prodotti'!$A$10:$B$29,2,FALSE),0))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IF($B30="","",IFERROR(VLOOKUP($B30,'Prodotti'!$A$10:$B$29,2,FALSE),0))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IF($B31="","",IFERROR(VLOOKUP($B31,'Prodotti'!$A$10:$B$29,2,FALSE),0))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IF($B32="","",IFERROR(VLOOKUP($B32,'Prodotti'!$A$10:$B$29,2,FALSE),0))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IF($B33="","",IFERROR(VLOOKUP($B33,'Prodotti'!$A$10:$B$29,2,FALSE),0))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IF($B34="","",IFERROR(VLOOKUP($B34,'Prodotti'!$A$10:$B$29,2,FALSE),0))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IF($B35="","",IFERROR(VLOOKUP($B35,'Prodotti'!$A$10:$B$29,2,FALSE),0))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IF($B36="","",IFERROR(VLOOKUP($B36,'Prodotti'!$A$10:$B$29,2,FALSE),0))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IF($B37="","",IFERROR(VLOOKUP($B37,'Prodotti'!$A$10:$B$29,2,FALSE),0))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IF($B38="","",IFERROR(VLOOKUP($B38,'Prodotti'!$A$10:$B$29,2,FALSE),0))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IF($B39="","",IFERROR(VLOOKUP($B39,'Prodotti'!$A$10:$B$29,2,FALSE),0))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IF($B40="","",IFERROR(VLOOKUP($B40,'Prodotti'!$A$10:$B$29,2,FALSE),0))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IF($B41="","",IFERROR(VLOOKUP($B41,'Prodotti'!$A$10:$B$29,2,FALSE),0))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IF($B42="","",IFERROR(VLOOKUP($B42,'Prodotti'!$A$10:$B$29,2,FALSE),0))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IF($B43="","",IFERROR(VLOOKUP($B43,'Prodotti'!$A$10:$B$29,2,FALSE),0))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IF($B44="","",IFERROR(VLOOKUP($B44,'Prodotti'!$A$10:$B$29,2,FALSE),0))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IF($B45="","",IFERROR(VLOOKUP($B45,'Prodotti'!$A$10:$B$29,2,FALSE),0))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IF($B46="","",IFERROR(VLOOKUP($B46,'Prodotti'!$A$10:$B$29,2,FALSE),0))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IF($B47="","",IFERROR(VLOOKUP($B47,'Prodotti'!$A$10:$B$29,2,FALSE),0))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IF($B48="","",IFERROR(VLOOKUP($B48,'Prodotti'!$A$10:$B$29,2,FALSE),0))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IF($B49="","",IFERROR(VLOOKUP($B49,'Prodotti'!$A$10:$B$29,2,FALSE),0))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IF($B50="","",IFERROR(VLOOKUP($B50,'Prodotti'!$A$10:$B$29,2,FALSE),0))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IF($B51="","",IFERROR(VLOOKUP($B51,'Prodotti'!$A$10:$B$29,2,FALSE),0))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IF($B52="","",IFERROR(VLOOKUP($B52,'Prodotti'!$A$10:$B$29,2,FALSE),0))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IF($B53="","",IFERROR(VLOOKUP($B53,'Prodotti'!$A$10:$B$29,2,FALSE),0))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IF($B54="","",IFERROR(VLOOKUP($B54,'Prodotti'!$A$10:$B$29,2,FALSE),0))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IF($B55="","",IFERROR(VLOOKUP($B55,'Prodotti'!$A$10:$B$29,2,FALSE),0))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IF($B56="","",IFERROR(VLOOKUP($B56,'Prodotti'!$A$10:$B$29,2,FALSE),0))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IF($B57="","",IFERROR(VLOOKUP($B57,'Prodotti'!$A$10:$B$29,2,FALSE),0))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IF($B58="","",IFERROR(VLOOKUP($B58,'Prodotti'!$A$10:$B$29,2,FALSE),0))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IF($B59="","",IFERROR(VLOOKUP($B59,'Prodotti'!$A$10:$B$29,2,FALSE),0))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IF($B60="","",IFERROR(VLOOKUP($B60,'Prodotti'!$A$10:$B$29,2,FALSE),0))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IF($B61="","",IFERROR(VLOOKUP($B61,'Prodotti'!$A$10:$B$29,2,FALSE),0))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IF($B62="","",IFERROR(VLOOKUP($B62,'Prodotti'!$A$10:$B$29,2,FALSE),0))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IF($B63="","",IFERROR(VLOOKUP($B63,'Prodotti'!$A$10:$B$29,2,FALSE),0))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IF($B64="","",IFERROR(VLOOKUP($B64,'Prodotti'!$A$10:$B$29,2,FALSE),0))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IF($B65="","",IFERROR(VLOOKUP($B65,'Prodotti'!$A$10:$B$29,2,FALSE),0))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IF($B66="","",IFERROR(VLOOKUP($B66,'Prodotti'!$A$10:$B$29,2,FALSE),0))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IF($B67="","",IFERROR(VLOOKUP($B67,'Prodotti'!$A$10:$B$29,2,FALSE),0))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IF($B68="","",IFERROR(VLOOKUP($B68,'Prodotti'!$A$10:$B$29,2,FALSE),0))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IF($B69="","",IFERROR(VLOOKUP($B69,'Prodotti'!$A$10:$B$29,2,FALSE),0))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IF($B70="","",IFERROR(VLOOKUP($B70,'Prodotti'!$A$10:$B$29,2,FALSE),0))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IF($B71="","",IFERROR(VLOOKUP($B71,'Prodotti'!$A$10:$B$29,2,FALSE),0))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IF($B72="","",IFERROR(VLOOKUP($B72,'Prodotti'!$A$10:$B$29,2,FALSE),0))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IF($B73="","",IFERROR(VLOOKUP($B73,'Prodotti'!$A$10:$B$29,2,FALSE),0))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IF($B74="","",IFERROR(VLOOKUP($B74,'Prodotti'!$A$10:$B$29,2,FALSE),0))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IF($B75="","",IFERROR(VLOOKUP($B75,'Prodotti'!$A$10:$B$29,2,FALSE),0))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IF($B76="","",IFERROR(VLOOKUP($B76,'Prodotti'!$A$10:$B$29,2,FALSE),0))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IF($B77="","",IFERROR(VLOOKUP($B77,'Prodotti'!$A$10:$B$29,2,FALSE),0))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IF($B78="","",IFERROR(VLOOKUP($B78,'Prodotti'!$A$10:$B$29,2,FALSE),0))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IF($B79="","",IFERROR(VLOOKUP($B79,'Prodotti'!$A$10:$B$29,2,FALSE),0))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IF($B80="","",IFERROR(VLOOKUP($B80,'Prodotti'!$A$10:$B$29,2,FALSE),0))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IF($B81="","",IFERROR(VLOOKUP($B81,'Prodotti'!$A$10:$B$29,2,FALSE),0))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IF($B82="","",IFERROR(VLOOKUP($B82,'Prodotti'!$A$10:$B$29,2,FALSE),0))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IF($B83="","",IFERROR(VLOOKUP($B83,'Prodotti'!$A$10:$B$29,2,FALSE),0))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IF($B84="","",IFERROR(VLOOKUP($B84,'Prodotti'!$A$10:$B$29,2,FALSE),0))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IF($B85="","",IFERROR(VLOOKUP($B85,'Prodotti'!$A$10:$B$29,2,FALSE),0))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IF($B86="","",IFERROR(VLOOKUP($B86,'Prodotti'!$A$10:$B$29,2,FALSE),0))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IF($B87="","",IFERROR(VLOOKUP($B87,'Prodotti'!$A$10:$B$29,2,FALSE),0))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IF($B88="","",IFERROR(VLOOKUP($B88,'Prodotti'!$A$10:$B$29,2,FALSE),0))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IF($B89="","",IFERROR(VLOOKUP($B89,'Prodotti'!$A$10:$B$29,2,FALSE),0))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IF($B90="","",IFERROR(VLOOKUP($B90,'Prodotti'!$A$10:$B$29,2,FALSE),0))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IF($B91="","",IFERROR(VLOOKUP($B91,'Prodotti'!$A$10:$B$29,2,FALSE),0))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IF($B92="","",IFERROR(VLOOKUP($B92,'Prodotti'!$A$10:$B$29,2,FALSE),0))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IF($B93="","",IFERROR(VLOOKUP($B93,'Prodotti'!$A$10:$B$29,2,FALSE),0))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IF($B94="","",IFERROR(VLOOKUP($B94,'Prodotti'!$A$10:$B$29,2,FALSE),0))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IF($B95="","",IFERROR(VLOOKUP($B95,'Prodotti'!$A$10:$B$29,2,FALSE),0))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IF($B96="","",IFERROR(VLOOKUP($B96,'Prodotti'!$A$10:$B$29,2,FALSE),0))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IF($B97="","",IFERROR(VLOOKUP($B97,'Prodotti'!$A$10:$B$29,2,FALSE),0))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IF($B98="","",IFERROR(VLOOKUP($B98,'Prodotti'!$A$10:$B$29,2,FALSE),0))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IF($B99="","",IFERROR(VLOOKUP($B99,'Prodotti'!$A$10:$B$29,2,FALSE),0))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IF($B100="","",IFERROR(VLOOKUP($B100,'Prodotti'!$A$10:$B$29,2,FALSE),0))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IF($B101="","",IFERROR(VLOOKUP($B101,'Prodotti'!$A$10:$B$29,2,FALSE),0))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IF($B102="","",IFERROR(VLOOKUP($B102,'Prodotti'!$A$10:$B$29,2,FALSE),0))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IF($B103="","",IFERROR(VLOOKUP($B103,'Prodotti'!$A$10:$B$29,2,FALSE),0))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IF($B104="","",IFERROR(VLOOKUP($B104,'Prodotti'!$A$10:$B$29,2,FALSE),0))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IF($B105="","",IFERROR(VLOOKUP($B105,'Prodotti'!$A$10:$B$29,2,FALSE),0))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IF($B106="","",IFERROR(VLOOKUP($B106,'Prodotti'!$A$10:$B$29,2,FALSE),0))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IF($B107="","",IFERROR(VLOOKUP($B107,'Prodotti'!$A$10:$B$29,2,FALSE),0))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IF($B108="","",IFERROR(VLOOKUP($B108,'Prodotti'!$A$10:$B$29,2,FALSE),0))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IF($B109="","",IFERROR(VLOOKUP($B109,'Prodotti'!$A$10:$B$29,2,FALSE),0))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IF($B110="","",IFERROR(VLOOKUP($B110,'Prodotti'!$A$10:$B$29,2,FALSE),0))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IF($B111="","",IFERROR(VLOOKUP($B111,'Prodotti'!$A$10:$B$29,2,FALSE),0))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IF($B112="","",IFERROR(VLOOKUP($B112,'Prodotti'!$A$10:$B$29,2,FALSE),0))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IF($B113="","",IFERROR(VLOOKUP($B113,'Prodotti'!$A$10:$B$29,2,FALSE),0))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IF($B114="","",IFERROR(VLOOKUP($B114,'Prodotti'!$A$10:$B$29,2,FALSE),0))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IF($B115="","",IFERROR(VLOOKUP($B115,'Prodotti'!$A$10:$B$29,2,FALSE),0))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IF($B116="","",IFERROR(VLOOKUP($B116,'Prodotti'!$A$10:$B$29,2,FALSE),0))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IF($B117="","",IFERROR(VLOOKUP($B117,'Prodotti'!$A$10:$B$29,2,FALSE),0))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IF($B118="","",IFERROR(VLOOKUP($B118,'Prodotti'!$A$10:$B$29,2,FALSE),0))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IF($B119="","",IFERROR(VLOOKUP($B119,'Prodotti'!$A$10:$B$29,2,FALSE),0))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IF($B120="","",IFERROR(VLOOKUP($B120,'Prodotti'!$A$10:$B$29,2,FALSE),0))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IF($B121="","",IFERROR(VLOOKUP($B121,'Prodotti'!$A$10:$B$29,2,FALSE),0))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IF($B122="","",IFERROR(VLOOKUP($B122,'Prodotti'!$A$10:$B$29,2,FALSE),0))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IF($B123="","",IFERROR(VLOOKUP($B123,'Prodotti'!$A$10:$B$29,2,FALSE),0))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IF($B124="","",IFERROR(VLOOKUP($B124,'Prodotti'!$A$10:$B$29,2,FALSE),0))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IF($B125="","",IFERROR(VLOOKUP($B125,'Prodotti'!$A$10:$B$29,2,FALSE),0))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IF($B126="","",IFERROR(VLOOKUP($B126,'Prodotti'!$A$10:$B$29,2,FALSE),0))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IF($B127="","",IFERROR(VLOOKUP($B127,'Prodotti'!$A$10:$B$29,2,FALSE),0))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IF($B128="","",IFERROR(VLOOKUP($B128,'Prodotti'!$A$10:$B$29,2,FALSE),0))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IF($B129="","",IFERROR(VLOOKUP($B129,'Prodotti'!$A$10:$B$29,2,FALSE),0))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IF($B130="","",IFERROR(VLOOKUP($B130,'Prodotti'!$A$10:$B$29,2,FALSE),0))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IF($B131="","",IFERROR(VLOOKUP($B131,'Prodotti'!$A$10:$B$29,2,FALSE),0))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IF($B132="","",IFERROR(VLOOKUP($B132,'Prodotti'!$A$10:$B$29,2,FALSE),0))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IF($B133="","",IFERROR(VLOOKUP($B133,'Prodotti'!$A$10:$B$29,2,FALSE),0))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IF($B134="","",IFERROR(VLOOKUP($B134,'Prodotti'!$A$10:$B$29,2,FALSE),0))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IF($B135="","",IFERROR(VLOOKUP($B135,'Prodotti'!$A$10:$B$29,2,FALSE),0))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IF($B136="","",IFERROR(VLOOKUP($B136,'Prodotti'!$A$10:$B$29,2,FALSE),0))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IF($B137="","",IFERROR(VLOOKUP($B137,'Prodotti'!$A$10:$B$29,2,FALSE),0))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IF($B138="","",IFERROR(VLOOKUP($B138,'Prodotti'!$A$10:$B$29,2,FALSE),0))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IF($B139="","",IFERROR(VLOOKUP($B139,'Prodotti'!$A$10:$B$29,2,FALSE),0))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IF($B140="","",IFERROR(VLOOKUP($B140,'Prodotti'!$A$10:$B$29,2,FALSE),0))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IF($B141="","",IFERROR(VLOOKUP($B141,'Prodotti'!$A$10:$B$29,2,FALSE),0))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IF($B142="","",IFERROR(VLOOKUP($B142,'Prodotti'!$A$10:$B$29,2,FALSE),0))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IF($B143="","",IFERROR(VLOOKUP($B143,'Prodotti'!$A$10:$B$29,2,FALSE),0))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IF($B144="","",IFERROR(VLOOKUP($B144,'Prodotti'!$A$10:$B$29,2,FALSE),0))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IF($B145="","",IFERROR(VLOOKUP($B145,'Prodotti'!$A$10:$B$29,2,FALSE),0))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IF($B146="","",IFERROR(VLOOKUP($B146,'Prodotti'!$A$10:$B$29,2,FALSE),0))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IF($B147="","",IFERROR(VLOOKUP($B147,'Prodotti'!$A$10:$B$29,2,FALSE),0))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IF($B148="","",IFERROR(VLOOKUP($B148,'Prodotti'!$A$10:$B$29,2,FALSE),0))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IF($B149="","",IFERROR(VLOOKUP($B149,'Prodotti'!$A$10:$B$29,2,FALSE),0))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IF($B150="","",IFERROR(VLOOKUP($B150,'Prodotti'!$A$10:$B$29,2,FALSE),0))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IF($B151="","",IFERROR(VLOOKUP($B151,'Prodotti'!$A$10:$B$29,2,FALSE),0))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IF($B152="","",IFERROR(VLOOKUP($B152,'Prodotti'!$A$10:$B$29,2,FALSE),0))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IF($B153="","",IFERROR(VLOOKUP($B153,'Prodotti'!$A$10:$B$29,2,FALSE),0))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IF($B154="","",IFERROR(VLOOKUP($B154,'Prodotti'!$A$10:$B$29,2,FALSE),0))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IF($B155="","",IFERROR(VLOOKUP($B155,'Prodotti'!$A$10:$B$29,2,FALSE),0))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IF($B156="","",IFERROR(VLOOKUP($B156,'Prodotti'!$A$10:$B$29,2,FALSE),0))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IF($B157="","",IFERROR(VLOOKUP($B157,'Prodotti'!$A$10:$B$29,2,FALSE),0))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IF($B158="","",IFERROR(VLOOKUP($B158,'Prodotti'!$A$10:$B$29,2,FALSE),0))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IF($B159="","",IFERROR(VLOOKUP($B159,'Prodotti'!$A$10:$B$29,2,FALSE),0))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IF($B160="","",IFERROR(VLOOKUP($B160,'Prodotti'!$A$10:$B$29,2,FALSE),0))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IF($B161="","",IFERROR(VLOOKUP($B161,'Prodotti'!$A$10:$B$29,2,FALSE),0))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IF($B162="","",IFERROR(VLOOKUP($B162,'Prodotti'!$A$10:$B$29,2,FALSE),0))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IF($B163="","",IFERROR(VLOOKUP($B163,'Prodotti'!$A$10:$B$29,2,FALSE),0))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IF($B164="","",IFERROR(VLOOKUP($B164,'Prodotti'!$A$10:$B$29,2,FALSE),0))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IF($B165="","",IFERROR(VLOOKUP($B165,'Prodotti'!$A$10:$B$29,2,FALSE),0))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IF($B166="","",IFERROR(VLOOKUP($B166,'Prodotti'!$A$10:$B$29,2,FALSE),0))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IF($B167="","",IFERROR(VLOOKUP($B167,'Prodotti'!$A$10:$B$29,2,FALSE),0))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IF($B168="","",IFERROR(VLOOKUP($B168,'Prodotti'!$A$10:$B$29,2,FALSE),0))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IF($B169="","",IFERROR(VLOOKUP($B169,'Prodotti'!$A$10:$B$29,2,FALSE),0))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IF($B170="","",IFERROR(VLOOKUP($B170,'Prodotti'!$A$10:$B$29,2,FALSE),0))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IF($B171="","",IFERROR(VLOOKUP($B171,'Prodotti'!$A$10:$B$29,2,FALSE),0))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IF($B172="","",IFERROR(VLOOKUP($B172,'Prodotti'!$A$10:$B$29,2,FALSE),0))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IF($B173="","",IFERROR(VLOOKUP($B173,'Prodotti'!$A$10:$B$29,2,FALSE),0))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IF($B174="","",IFERROR(VLOOKUP($B174,'Prodotti'!$A$10:$B$29,2,FALSE),0))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IF($B175="","",IFERROR(VLOOKUP($B175,'Prodotti'!$A$10:$B$29,2,FALSE),0))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IF($B176="","",IFERROR(VLOOKUP($B176,'Prodotti'!$A$10:$B$29,2,FALSE),0))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IF($B177="","",IFERROR(VLOOKUP($B177,'Prodotti'!$A$10:$B$29,2,FALSE),0))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IF($B178="","",IFERROR(VLOOKUP($B178,'Prodotti'!$A$10:$B$29,2,FALSE),0))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IF($B179="","",IFERROR(VLOOKUP($B179,'Prodotti'!$A$10:$B$29,2,FALSE),0))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IF($B180="","",IFERROR(VLOOKUP($B180,'Prodotti'!$A$10:$B$29,2,FALSE),0))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IF($B181="","",IFERROR(VLOOKUP($B181,'Prodotti'!$A$10:$B$29,2,FALSE),0))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IF($B182="","",IFERROR(VLOOKUP($B182,'Prodotti'!$A$10:$B$29,2,FALSE),0))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IF($B183="","",IFERROR(VLOOKUP($B183,'Prodotti'!$A$10:$B$29,2,FALSE),0))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IF($B184="","",IFERROR(VLOOKUP($B184,'Prodotti'!$A$10:$B$29,2,FALSE),0))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IF($B185="","",IFERROR(VLOOKUP($B185,'Prodotti'!$A$10:$B$29,2,FALSE),0))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IF($B186="","",IFERROR(VLOOKUP($B186,'Prodotti'!$A$10:$B$29,2,FALSE),0))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IF($B187="","",IFERROR(VLOOKUP($B187,'Prodotti'!$A$10:$B$29,2,FALSE),0))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IF($B188="","",IFERROR(VLOOKUP($B188,'Prodotti'!$A$10:$B$29,2,FALSE),0))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IF($B189="","",IFERROR(VLOOKUP($B189,'Prodotti'!$A$10:$B$29,2,FALSE),0))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IF($B190="","",IFERROR(VLOOKUP($B190,'Prodotti'!$A$10:$B$29,2,FALSE),0))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IF($B191="","",IFERROR(VLOOKUP($B191,'Prodotti'!$A$10:$B$29,2,FALSE),0))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IF($B192="","",IFERROR(VLOOKUP($B192,'Prodotti'!$A$10:$B$29,2,FALSE),0))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IF($B193="","",IFERROR(VLOOKUP($B193,'Prodotti'!$A$10:$B$29,2,FALSE),0))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IF($B194="","",IFERROR(VLOOKUP($B194,'Prodotti'!$A$10:$B$29,2,FALSE),0))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IF($B195="","",IFERROR(VLOOKUP($B195,'Prodotti'!$A$10:$B$29,2,FALSE),0))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IF($B196="","",IFERROR(VLOOKUP($B196,'Prodotti'!$A$10:$B$29,2,FALSE),0))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IF($B197="","",IFERROR(VLOOKUP($B197,'Prodotti'!$A$10:$B$29,2,FALSE),0))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IF($B198="","",IFERROR(VLOOKUP($B198,'Prodotti'!$A$10:$B$29,2,FALSE),0))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IF($B199="","",IFERROR(VLOOKUP($B199,'Prodotti'!$A$10:$B$29,2,FALSE),0))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IF($B200="","",IFERROR(VLOOKUP($B200,'Prodotti'!$A$10:$B$29,2,FALSE),0))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'Prodotti'!$A$10:$A$29</formula1>
    </dataValidation>
    <dataValidation sqref="C10:C200" showDropDown="0" showInputMessage="0" showErrorMessage="1" allowBlank="1" type="list">
      <formula1>'Elenchi'!$A$3:$A$7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Registro vendite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Prodotti</t>
        </is>
      </c>
    </row>
    <row r="4">
      <c r="A4" s="5" t="inlineStr">
        <is>
          <t>Elenca ciò che vendi con il prezzo di listino. Unità e ricavi arrivano dal registro vendite.</t>
        </is>
      </c>
    </row>
    <row r="5"/>
    <row r="6"/>
    <row r="7"/>
    <row r="8"/>
    <row r="9" ht="20" customHeight="1">
      <c r="A9" s="9" t="inlineStr">
        <is>
          <t>Prodotto</t>
        </is>
      </c>
      <c r="B9" s="9" t="inlineStr">
        <is>
          <t>Prezzo di listino</t>
        </is>
      </c>
      <c r="C9" s="9" t="inlineStr">
        <is>
          <t>Unità vendute</t>
        </is>
      </c>
      <c r="D9" s="9" t="inlineStr">
        <is>
          <t>Ricavi</t>
        </is>
      </c>
      <c r="E9" s="9" t="inlineStr">
        <is>
          <t>Quota dei ricavi</t>
        </is>
      </c>
      <c r="F9" s="9" t="inlineStr">
        <is>
          <t>Ordini</t>
        </is>
      </c>
    </row>
    <row r="10">
      <c r="A10" s="11" t="inlineStr">
        <is>
          <t>Candela grande</t>
        </is>
      </c>
      <c r="B10" s="13" t="n">
        <v>28</v>
      </c>
      <c r="C10" s="12">
        <f>IF($A10="","",SUMIF('Registro vendite'!$B:$B,$A10,'Registro vendite'!$D:$D))</f>
        <v/>
      </c>
      <c r="D10" s="13">
        <f>IF($A10="","",SUMIF('Registro vendite'!$B:$B,$A10,'Registro vendite'!$G:$G))</f>
        <v/>
      </c>
      <c r="E10" s="14">
        <f>IF($A10="","",IFERROR($D10/SUM($D$10:$D$29),0))</f>
        <v/>
      </c>
      <c r="F10" s="12">
        <f>IF($A10="","",COUNTIF('Registro vendite'!$B:$B,$A10))</f>
        <v/>
      </c>
    </row>
    <row r="11">
      <c r="A11" s="16" t="inlineStr">
        <is>
          <t>Candela piccola</t>
        </is>
      </c>
      <c r="B11" s="18" t="n">
        <v>14</v>
      </c>
      <c r="C11" s="17">
        <f>IF($A11="","",SUMIF('Registro vendite'!$B:$B,$A11,'Registro vendite'!$D:$D))</f>
        <v/>
      </c>
      <c r="D11" s="18">
        <f>IF($A11="","",SUMIF('Registro vendite'!$B:$B,$A11,'Registro vendite'!$G:$G))</f>
        <v/>
      </c>
      <c r="E11" s="19">
        <f>IF($A11="","",IFERROR($D11/SUM($D$10:$D$29),0))</f>
        <v/>
      </c>
      <c r="F11" s="17">
        <f>IF($A11="","",COUNTIF('Registro vendite'!$B:$B,$A11))</f>
        <v/>
      </c>
    </row>
    <row r="12">
      <c r="A12" s="11" t="inlineStr">
        <is>
          <t>Confezione regalo</t>
        </is>
      </c>
      <c r="B12" s="13" t="n">
        <v>45</v>
      </c>
      <c r="C12" s="12">
        <f>IF($A12="","",SUMIF('Registro vendite'!$B:$B,$A12,'Registro vendite'!$D:$D))</f>
        <v/>
      </c>
      <c r="D12" s="13">
        <f>IF($A12="","",SUMIF('Registro vendite'!$B:$B,$A12,'Registro vendite'!$G:$G))</f>
        <v/>
      </c>
      <c r="E12" s="14">
        <f>IF($A12="","",IFERROR($D12/SUM($D$10:$D$29),0))</f>
        <v/>
      </c>
      <c r="F12" s="12">
        <f>IF($A12="","",COUNTIF('Registro vendite'!$B:$B,$A12))</f>
        <v/>
      </c>
    </row>
    <row r="13">
      <c r="A13" s="16" t="inlineStr">
        <is>
          <t>Diffusore</t>
        </is>
      </c>
      <c r="B13" s="18" t="n">
        <v>32</v>
      </c>
      <c r="C13" s="17">
        <f>IF($A13="","",SUMIF('Registro vendite'!$B:$B,$A13,'Registro vendite'!$D:$D))</f>
        <v/>
      </c>
      <c r="D13" s="18">
        <f>IF($A13="","",SUMIF('Registro vendite'!$B:$B,$A13,'Registro vendite'!$G:$G))</f>
        <v/>
      </c>
      <c r="E13" s="19">
        <f>IF($A13="","",IFERROR($D13/SUM($D$10:$D$29),0))</f>
        <v/>
      </c>
      <c r="F13" s="17">
        <f>IF($A13="","",COUNTIF('Registro vendite'!$B:$B,$A13))</f>
        <v/>
      </c>
    </row>
    <row r="14">
      <c r="A14" s="11" t="inlineStr">
        <is>
          <t>Cere profumate</t>
        </is>
      </c>
      <c r="B14" s="13" t="n">
        <v>9</v>
      </c>
      <c r="C14" s="12">
        <f>IF($A14="","",SUMIF('Registro vendite'!$B:$B,$A14,'Registro vendite'!$D:$D))</f>
        <v/>
      </c>
      <c r="D14" s="13">
        <f>IF($A14="","",SUMIF('Registro vendite'!$B:$B,$A14,'Registro vendite'!$G:$G))</f>
        <v/>
      </c>
      <c r="E14" s="14">
        <f>IF($A14="","",IFERROR($D14/SUM($D$10:$D$29),0))</f>
        <v/>
      </c>
      <c r="F14" s="12">
        <f>IF($A14="","",COUNTIF('Registro vendite'!$B:$B,$A14))</f>
        <v/>
      </c>
    </row>
    <row r="15">
      <c r="A15" s="16" t="inlineStr">
        <is>
          <t>Olio di ricarica</t>
        </is>
      </c>
      <c r="B15" s="18" t="n">
        <v>18</v>
      </c>
      <c r="C15" s="17">
        <f>IF($A15="","",SUMIF('Registro vendite'!$B:$B,$A15,'Registro vendite'!$D:$D))</f>
        <v/>
      </c>
      <c r="D15" s="18">
        <f>IF($A15="","",SUMIF('Registro vendite'!$B:$B,$A15,'Registro vendite'!$G:$G))</f>
        <v/>
      </c>
      <c r="E15" s="19">
        <f>IF($A15="","",IFERROR($D15/SUM($D$10:$D$29),0))</f>
        <v/>
      </c>
      <c r="F15" s="17">
        <f>IF($A15="","",COUNTIF('Registro vendite'!$B:$B,$A15))</f>
        <v/>
      </c>
    </row>
    <row r="16">
      <c r="A16" s="11" t="n"/>
      <c r="B16" s="13" t="n"/>
      <c r="C16" s="12">
        <f>IF($A16="","",SUMIF('Registro vendite'!$B:$B,$A16,'Registro vendite'!$D:$D))</f>
        <v/>
      </c>
      <c r="D16" s="13">
        <f>IF($A16="","",SUMIF('Registro vendite'!$B:$B,$A16,'Registro vendite'!$G:$G))</f>
        <v/>
      </c>
      <c r="E16" s="14">
        <f>IF($A16="","",IFERROR($D16/SUM($D$10:$D$29),0))</f>
        <v/>
      </c>
      <c r="F16" s="12">
        <f>IF($A16="","",COUNTIF('Registro vendite'!$B:$B,$A16))</f>
        <v/>
      </c>
    </row>
    <row r="17">
      <c r="A17" s="16" t="n"/>
      <c r="B17" s="18" t="n"/>
      <c r="C17" s="17">
        <f>IF($A17="","",SUMIF('Registro vendite'!$B:$B,$A17,'Registro vendite'!$D:$D))</f>
        <v/>
      </c>
      <c r="D17" s="18">
        <f>IF($A17="","",SUMIF('Registro vendite'!$B:$B,$A17,'Registro vendite'!$G:$G))</f>
        <v/>
      </c>
      <c r="E17" s="19">
        <f>IF($A17="","",IFERROR($D17/SUM($D$10:$D$29),0))</f>
        <v/>
      </c>
      <c r="F17" s="17">
        <f>IF($A17="","",COUNTIF('Registro vendite'!$B:$B,$A17))</f>
        <v/>
      </c>
    </row>
    <row r="18">
      <c r="A18" s="11" t="n"/>
      <c r="B18" s="13" t="n"/>
      <c r="C18" s="12">
        <f>IF($A18="","",SUMIF('Registro vendite'!$B:$B,$A18,'Registro vendite'!$D:$D))</f>
        <v/>
      </c>
      <c r="D18" s="13">
        <f>IF($A18="","",SUMIF('Registro vendite'!$B:$B,$A18,'Registro vendite'!$G:$G))</f>
        <v/>
      </c>
      <c r="E18" s="14">
        <f>IF($A18="","",IFERROR($D18/SUM($D$10:$D$29),0))</f>
        <v/>
      </c>
      <c r="F18" s="12">
        <f>IF($A18="","",COUNTIF('Registro vendite'!$B:$B,$A18))</f>
        <v/>
      </c>
    </row>
    <row r="19">
      <c r="A19" s="16" t="n"/>
      <c r="B19" s="18" t="n"/>
      <c r="C19" s="17">
        <f>IF($A19="","",SUMIF('Registro vendite'!$B:$B,$A19,'Registro vendite'!$D:$D))</f>
        <v/>
      </c>
      <c r="D19" s="18">
        <f>IF($A19="","",SUMIF('Registro vendite'!$B:$B,$A19,'Registro vendite'!$G:$G))</f>
        <v/>
      </c>
      <c r="E19" s="19">
        <f>IF($A19="","",IFERROR($D19/SUM($D$10:$D$29),0))</f>
        <v/>
      </c>
      <c r="F19" s="17">
        <f>IF($A19="","",COUNTIF('Registro vendite'!$B:$B,$A19))</f>
        <v/>
      </c>
    </row>
    <row r="20">
      <c r="A20" s="11" t="n"/>
      <c r="B20" s="13" t="n"/>
      <c r="C20" s="12">
        <f>IF($A20="","",SUMIF('Registro vendite'!$B:$B,$A20,'Registro vendite'!$D:$D))</f>
        <v/>
      </c>
      <c r="D20" s="13">
        <f>IF($A20="","",SUMIF('Registro vendite'!$B:$B,$A20,'Registro vendite'!$G:$G))</f>
        <v/>
      </c>
      <c r="E20" s="14">
        <f>IF($A20="","",IFERROR($D20/SUM($D$10:$D$29),0))</f>
        <v/>
      </c>
      <c r="F20" s="12">
        <f>IF($A20="","",COUNTIF('Registro vendite'!$B:$B,$A20))</f>
        <v/>
      </c>
    </row>
    <row r="21">
      <c r="A21" s="16" t="n"/>
      <c r="B21" s="18" t="n"/>
      <c r="C21" s="17">
        <f>IF($A21="","",SUMIF('Registro vendite'!$B:$B,$A21,'Registro vendite'!$D:$D))</f>
        <v/>
      </c>
      <c r="D21" s="18">
        <f>IF($A21="","",SUMIF('Registro vendite'!$B:$B,$A21,'Registro vendite'!$G:$G))</f>
        <v/>
      </c>
      <c r="E21" s="19">
        <f>IF($A21="","",IFERROR($D21/SUM($D$10:$D$29),0))</f>
        <v/>
      </c>
      <c r="F21" s="17">
        <f>IF($A21="","",COUNTIF('Registro vendite'!$B:$B,$A21))</f>
        <v/>
      </c>
    </row>
    <row r="22">
      <c r="A22" s="11" t="n"/>
      <c r="B22" s="13" t="n"/>
      <c r="C22" s="12">
        <f>IF($A22="","",SUMIF('Registro vendite'!$B:$B,$A22,'Registro vendite'!$D:$D))</f>
        <v/>
      </c>
      <c r="D22" s="13">
        <f>IF($A22="","",SUMIF('Registro vendite'!$B:$B,$A22,'Registro vendite'!$G:$G))</f>
        <v/>
      </c>
      <c r="E22" s="14">
        <f>IF($A22="","",IFERROR($D22/SUM($D$10:$D$29),0))</f>
        <v/>
      </c>
      <c r="F22" s="12">
        <f>IF($A22="","",COUNTIF('Registro vendite'!$B:$B,$A22))</f>
        <v/>
      </c>
    </row>
    <row r="23">
      <c r="A23" s="16" t="n"/>
      <c r="B23" s="18" t="n"/>
      <c r="C23" s="17">
        <f>IF($A23="","",SUMIF('Registro vendite'!$B:$B,$A23,'Registro vendite'!$D:$D))</f>
        <v/>
      </c>
      <c r="D23" s="18">
        <f>IF($A23="","",SUMIF('Registro vendite'!$B:$B,$A23,'Registro vendite'!$G:$G))</f>
        <v/>
      </c>
      <c r="E23" s="19">
        <f>IF($A23="","",IFERROR($D23/SUM($D$10:$D$29),0))</f>
        <v/>
      </c>
      <c r="F23" s="17">
        <f>IF($A23="","",COUNTIF('Registro vendite'!$B:$B,$A23))</f>
        <v/>
      </c>
    </row>
    <row r="24">
      <c r="A24" s="11" t="n"/>
      <c r="B24" s="13" t="n"/>
      <c r="C24" s="12">
        <f>IF($A24="","",SUMIF('Registro vendite'!$B:$B,$A24,'Registro vendite'!$D:$D))</f>
        <v/>
      </c>
      <c r="D24" s="13">
        <f>IF($A24="","",SUMIF('Registro vendite'!$B:$B,$A24,'Registro vendite'!$G:$G))</f>
        <v/>
      </c>
      <c r="E24" s="14">
        <f>IF($A24="","",IFERROR($D24/SUM($D$10:$D$29),0))</f>
        <v/>
      </c>
      <c r="F24" s="12">
        <f>IF($A24="","",COUNTIF('Registro vendite'!$B:$B,$A24))</f>
        <v/>
      </c>
    </row>
    <row r="25">
      <c r="A25" s="16" t="n"/>
      <c r="B25" s="18" t="n"/>
      <c r="C25" s="17">
        <f>IF($A25="","",SUMIF('Registro vendite'!$B:$B,$A25,'Registro vendite'!$D:$D))</f>
        <v/>
      </c>
      <c r="D25" s="18">
        <f>IF($A25="","",SUMIF('Registro vendite'!$B:$B,$A25,'Registro vendite'!$G:$G))</f>
        <v/>
      </c>
      <c r="E25" s="19">
        <f>IF($A25="","",IFERROR($D25/SUM($D$10:$D$29),0))</f>
        <v/>
      </c>
      <c r="F25" s="17">
        <f>IF($A25="","",COUNTIF('Registro vendite'!$B:$B,$A25))</f>
        <v/>
      </c>
    </row>
    <row r="26">
      <c r="A26" s="11" t="n"/>
      <c r="B26" s="13" t="n"/>
      <c r="C26" s="12">
        <f>IF($A26="","",SUMIF('Registro vendite'!$B:$B,$A26,'Registro vendite'!$D:$D))</f>
        <v/>
      </c>
      <c r="D26" s="13">
        <f>IF($A26="","",SUMIF('Registro vendite'!$B:$B,$A26,'Registro vendite'!$G:$G))</f>
        <v/>
      </c>
      <c r="E26" s="14">
        <f>IF($A26="","",IFERROR($D26/SUM($D$10:$D$29),0))</f>
        <v/>
      </c>
      <c r="F26" s="12">
        <f>IF($A26="","",COUNTIF('Registro vendite'!$B:$B,$A26))</f>
        <v/>
      </c>
    </row>
    <row r="27">
      <c r="A27" s="16" t="n"/>
      <c r="B27" s="18" t="n"/>
      <c r="C27" s="17">
        <f>IF($A27="","",SUMIF('Registro vendite'!$B:$B,$A27,'Registro vendite'!$D:$D))</f>
        <v/>
      </c>
      <c r="D27" s="18">
        <f>IF($A27="","",SUMIF('Registro vendite'!$B:$B,$A27,'Registro vendite'!$G:$G))</f>
        <v/>
      </c>
      <c r="E27" s="19">
        <f>IF($A27="","",IFERROR($D27/SUM($D$10:$D$29),0))</f>
        <v/>
      </c>
      <c r="F27" s="17">
        <f>IF($A27="","",COUNTIF('Registro vendite'!$B:$B,$A27))</f>
        <v/>
      </c>
    </row>
    <row r="28">
      <c r="A28" s="11" t="n"/>
      <c r="B28" s="13" t="n"/>
      <c r="C28" s="12">
        <f>IF($A28="","",SUMIF('Registro vendite'!$B:$B,$A28,'Registro vendite'!$D:$D))</f>
        <v/>
      </c>
      <c r="D28" s="13">
        <f>IF($A28="","",SUMIF('Registro vendite'!$B:$B,$A28,'Registro vendite'!$G:$G))</f>
        <v/>
      </c>
      <c r="E28" s="14">
        <f>IF($A28="","",IFERROR($D28/SUM($D$10:$D$29),0))</f>
        <v/>
      </c>
      <c r="F28" s="12">
        <f>IF($A28="","",COUNTIF('Registro vendite'!$B:$B,$A28))</f>
        <v/>
      </c>
    </row>
    <row r="29">
      <c r="A29" s="16" t="n"/>
      <c r="B29" s="18" t="n"/>
      <c r="C29" s="17">
        <f>IF($A29="","",SUMIF('Registro vendite'!$B:$B,$A29,'Registro vendite'!$D:$D))</f>
        <v/>
      </c>
      <c r="D29" s="18">
        <f>IF($A29="","",SUMIF('Registro vendite'!$B:$B,$A29,'Registro vendite'!$G:$G))</f>
        <v/>
      </c>
      <c r="E29" s="19">
        <f>IF($A29="","",IFERROR($D29/SUM($D$10:$D$29),0))</f>
        <v/>
      </c>
      <c r="F29" s="17">
        <f>IF($A29="","",COUNTIF('Registro vendite'!$B:$B,$A29))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Registro vendite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Vendite mensili vs obiettivo</t>
        </is>
      </c>
    </row>
    <row r="4">
      <c r="A4" s="5" t="inlineStr">
        <is>
          <t>Imposta il primo mese e un obiettivo mensile. Il consuntivo arriva dal registro vendite.</t>
        </is>
      </c>
    </row>
    <row r="5"/>
    <row r="6">
      <c r="A6" s="6" t="inlineStr">
        <is>
          <t>Primo mese</t>
        </is>
      </c>
      <c r="B6" s="20" t="n">
        <v>46023</v>
      </c>
      <c r="C6" s="6" t="inlineStr">
        <is>
          <t>Obiettivo mensile</t>
        </is>
      </c>
      <c r="D6" s="8" t="n">
        <v>2500</v>
      </c>
    </row>
    <row r="7"/>
    <row r="8"/>
    <row r="9" ht="20" customHeight="1">
      <c r="A9" s="9" t="inlineStr">
        <is>
          <t>Mese</t>
        </is>
      </c>
      <c r="B9" s="9" t="inlineStr">
        <is>
          <t>Ordini</t>
        </is>
      </c>
      <c r="C9" s="9" t="inlineStr">
        <is>
          <t>Unità</t>
        </is>
      </c>
      <c r="D9" s="9" t="inlineStr">
        <is>
          <t>Ricavi</t>
        </is>
      </c>
      <c r="E9" s="9" t="inlineStr">
        <is>
          <t>Obiettivo</t>
        </is>
      </c>
      <c r="F9" s="9" t="inlineStr">
        <is>
          <t>% dell'obiettivo</t>
        </is>
      </c>
      <c r="G9" s="9" t="inlineStr">
        <is>
          <t>Progressivo</t>
        </is>
      </c>
    </row>
    <row r="10">
      <c r="A10" s="21">
        <f>DATE(YEAR($B$6),MONTH($B$6)+0,1)</f>
        <v/>
      </c>
      <c r="B10" s="12">
        <f>COUNTIFS('Registro vendite'!$A:$A,"&gt;="&amp;$A10,'Registro vendite'!$A:$A,"&lt;"&amp;DATE(YEAR($A10),MONTH($A10)+1,1))</f>
        <v/>
      </c>
      <c r="C10" s="12">
        <f>SUMIFS('Registro vendite'!$D:$D,'Registro vendite'!$A:$A,"&gt;="&amp;$A10,'Registro vendite'!$A:$A,"&lt;"&amp;DATE(YEAR($A10),MONTH($A10)+1,1))</f>
        <v/>
      </c>
      <c r="D10" s="13">
        <f>SUMIFS('Registro vendite'!$G:$G,'Registro vendite'!$A:$A,"&gt;="&amp;$A10,'Registro vendite'!$A:$A,"&lt;"&amp;DATE(YEAR($A10),MONTH($A10)+1,1))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COUNTIFS('Registro vendite'!$A:$A,"&gt;="&amp;$A11,'Registro vendite'!$A:$A,"&lt;"&amp;DATE(YEAR($A11),MONTH($A11)+1,1))</f>
        <v/>
      </c>
      <c r="C11" s="17">
        <f>SUMIFS('Registro vendite'!$D:$D,'Registro vendite'!$A:$A,"&gt;="&amp;$A11,'Registro vendite'!$A:$A,"&lt;"&amp;DATE(YEAR($A11),MONTH($A11)+1,1))</f>
        <v/>
      </c>
      <c r="D11" s="18">
        <f>SUMIFS('Registro vendite'!$G:$G,'Registro vendite'!$A:$A,"&gt;="&amp;$A11,'Registro vendite'!$A:$A,"&lt;"&amp;DATE(YEAR($A11),MONTH($A11)+1,1))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COUNTIFS('Registro vendite'!$A:$A,"&gt;="&amp;$A12,'Registro vendite'!$A:$A,"&lt;"&amp;DATE(YEAR($A12),MONTH($A12)+1,1))</f>
        <v/>
      </c>
      <c r="C12" s="12">
        <f>SUMIFS('Registro vendite'!$D:$D,'Registro vendite'!$A:$A,"&gt;="&amp;$A12,'Registro vendite'!$A:$A,"&lt;"&amp;DATE(YEAR($A12),MONTH($A12)+1,1))</f>
        <v/>
      </c>
      <c r="D12" s="13">
        <f>SUMIFS('Registro vendite'!$G:$G,'Registro vendite'!$A:$A,"&gt;="&amp;$A12,'Registro vendite'!$A:$A,"&lt;"&amp;DATE(YEAR($A12),MONTH($A12)+1,1))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COUNTIFS('Registro vendite'!$A:$A,"&gt;="&amp;$A13,'Registro vendite'!$A:$A,"&lt;"&amp;DATE(YEAR($A13),MONTH($A13)+1,1))</f>
        <v/>
      </c>
      <c r="C13" s="17">
        <f>SUMIFS('Registro vendite'!$D:$D,'Registro vendite'!$A:$A,"&gt;="&amp;$A13,'Registro vendite'!$A:$A,"&lt;"&amp;DATE(YEAR($A13),MONTH($A13)+1,1))</f>
        <v/>
      </c>
      <c r="D13" s="18">
        <f>SUMIFS('Registro vendite'!$G:$G,'Registro vendite'!$A:$A,"&gt;="&amp;$A13,'Registro vendite'!$A:$A,"&lt;"&amp;DATE(YEAR($A13),MONTH($A13)+1,1))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COUNTIFS('Registro vendite'!$A:$A,"&gt;="&amp;$A14,'Registro vendite'!$A:$A,"&lt;"&amp;DATE(YEAR($A14),MONTH($A14)+1,1))</f>
        <v/>
      </c>
      <c r="C14" s="12">
        <f>SUMIFS('Registro vendite'!$D:$D,'Registro vendite'!$A:$A,"&gt;="&amp;$A14,'Registro vendite'!$A:$A,"&lt;"&amp;DATE(YEAR($A14),MONTH($A14)+1,1))</f>
        <v/>
      </c>
      <c r="D14" s="13">
        <f>SUMIFS('Registro vendite'!$G:$G,'Registro vendite'!$A:$A,"&gt;="&amp;$A14,'Registro vendite'!$A:$A,"&lt;"&amp;DATE(YEAR($A14),MONTH($A14)+1,1))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COUNTIFS('Registro vendite'!$A:$A,"&gt;="&amp;$A15,'Registro vendite'!$A:$A,"&lt;"&amp;DATE(YEAR($A15),MONTH($A15)+1,1))</f>
        <v/>
      </c>
      <c r="C15" s="17">
        <f>SUMIFS('Registro vendite'!$D:$D,'Registro vendite'!$A:$A,"&gt;="&amp;$A15,'Registro vendite'!$A:$A,"&lt;"&amp;DATE(YEAR($A15),MONTH($A15)+1,1))</f>
        <v/>
      </c>
      <c r="D15" s="18">
        <f>SUMIFS('Registro vendite'!$G:$G,'Registro vendite'!$A:$A,"&gt;="&amp;$A15,'Registro vendite'!$A:$A,"&lt;"&amp;DATE(YEAR($A15),MONTH($A15)+1,1))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COUNTIFS('Registro vendite'!$A:$A,"&gt;="&amp;$A16,'Registro vendite'!$A:$A,"&lt;"&amp;DATE(YEAR($A16),MONTH($A16)+1,1))</f>
        <v/>
      </c>
      <c r="C16" s="12">
        <f>SUMIFS('Registro vendite'!$D:$D,'Registro vendite'!$A:$A,"&gt;="&amp;$A16,'Registro vendite'!$A:$A,"&lt;"&amp;DATE(YEAR($A16),MONTH($A16)+1,1))</f>
        <v/>
      </c>
      <c r="D16" s="13">
        <f>SUMIFS('Registro vendite'!$G:$G,'Registro vendite'!$A:$A,"&gt;="&amp;$A16,'Registro vendite'!$A:$A,"&lt;"&amp;DATE(YEAR($A16),MONTH($A16)+1,1))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COUNTIFS('Registro vendite'!$A:$A,"&gt;="&amp;$A17,'Registro vendite'!$A:$A,"&lt;"&amp;DATE(YEAR($A17),MONTH($A17)+1,1))</f>
        <v/>
      </c>
      <c r="C17" s="17">
        <f>SUMIFS('Registro vendite'!$D:$D,'Registro vendite'!$A:$A,"&gt;="&amp;$A17,'Registro vendite'!$A:$A,"&lt;"&amp;DATE(YEAR($A17),MONTH($A17)+1,1))</f>
        <v/>
      </c>
      <c r="D17" s="18">
        <f>SUMIFS('Registro vendite'!$G:$G,'Registro vendite'!$A:$A,"&gt;="&amp;$A17,'Registro vendite'!$A:$A,"&lt;"&amp;DATE(YEAR($A17),MONTH($A17)+1,1))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COUNTIFS('Registro vendite'!$A:$A,"&gt;="&amp;$A18,'Registro vendite'!$A:$A,"&lt;"&amp;DATE(YEAR($A18),MONTH($A18)+1,1))</f>
        <v/>
      </c>
      <c r="C18" s="12">
        <f>SUMIFS('Registro vendite'!$D:$D,'Registro vendite'!$A:$A,"&gt;="&amp;$A18,'Registro vendite'!$A:$A,"&lt;"&amp;DATE(YEAR($A18),MONTH($A18)+1,1))</f>
        <v/>
      </c>
      <c r="D18" s="13">
        <f>SUMIFS('Registro vendite'!$G:$G,'Registro vendite'!$A:$A,"&gt;="&amp;$A18,'Registro vendite'!$A:$A,"&lt;"&amp;DATE(YEAR($A18),MONTH($A18)+1,1))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COUNTIFS('Registro vendite'!$A:$A,"&gt;="&amp;$A19,'Registro vendite'!$A:$A,"&lt;"&amp;DATE(YEAR($A19),MONTH($A19)+1,1))</f>
        <v/>
      </c>
      <c r="C19" s="17">
        <f>SUMIFS('Registro vendite'!$D:$D,'Registro vendite'!$A:$A,"&gt;="&amp;$A19,'Registro vendite'!$A:$A,"&lt;"&amp;DATE(YEAR($A19),MONTH($A19)+1,1))</f>
        <v/>
      </c>
      <c r="D19" s="18">
        <f>SUMIFS('Registro vendite'!$G:$G,'Registro vendite'!$A:$A,"&gt;="&amp;$A19,'Registro vendite'!$A:$A,"&lt;"&amp;DATE(YEAR($A19),MONTH($A19)+1,1))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COUNTIFS('Registro vendite'!$A:$A,"&gt;="&amp;$A20,'Registro vendite'!$A:$A,"&lt;"&amp;DATE(YEAR($A20),MONTH($A20)+1,1))</f>
        <v/>
      </c>
      <c r="C20" s="12">
        <f>SUMIFS('Registro vendite'!$D:$D,'Registro vendite'!$A:$A,"&gt;="&amp;$A20,'Registro vendite'!$A:$A,"&lt;"&amp;DATE(YEAR($A20),MONTH($A20)+1,1))</f>
        <v/>
      </c>
      <c r="D20" s="13">
        <f>SUMIFS('Registro vendite'!$G:$G,'Registro vendite'!$A:$A,"&gt;="&amp;$A20,'Registro vendite'!$A:$A,"&lt;"&amp;DATE(YEAR($A20),MONTH($A20)+1,1))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COUNTIFS('Registro vendite'!$A:$A,"&gt;="&amp;$A21,'Registro vendite'!$A:$A,"&lt;"&amp;DATE(YEAR($A21),MONTH($A21)+1,1))</f>
        <v/>
      </c>
      <c r="C21" s="17">
        <f>SUMIFS('Registro vendite'!$D:$D,'Registro vendite'!$A:$A,"&gt;="&amp;$A21,'Registro vendite'!$A:$A,"&lt;"&amp;DATE(YEAR($A21),MONTH($A21)+1,1))</f>
        <v/>
      </c>
      <c r="D21" s="18">
        <f>SUMIFS('Registro vendite'!$G:$G,'Registro vendite'!$A:$A,"&gt;="&amp;$A21,'Registro vendite'!$A:$A,"&lt;"&amp;DATE(YEAR($A21),MONTH($A21)+1,1))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Registro vendite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Canale</t>
        </is>
      </c>
    </row>
    <row r="3">
      <c r="A3" s="11" t="inlineStr">
        <is>
          <t>In negozio</t>
        </is>
      </c>
    </row>
    <row r="4">
      <c r="A4" s="16" t="inlineStr">
        <is>
          <t>Negozio online</t>
        </is>
      </c>
    </row>
    <row r="5">
      <c r="A5" s="11" t="inlineStr">
        <is>
          <t>Ordine telefonico</t>
        </is>
      </c>
    </row>
    <row r="6">
      <c r="A6" s="16" t="inlineStr">
        <is>
          <t>Banco al mercato</t>
        </is>
      </c>
    </row>
    <row r="7">
      <c r="A7" s="11" t="inlineStr">
        <is>
          <t>Ingrosso</t>
        </is>
      </c>
    </row>
    <row r="8"/>
    <row r="9">
      <c r="A9" s="23" t="inlineStr">
        <is>
          <t>Modifica qui i tuoi canali di vendita, il menu Canale segue questo elenco.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2026-10-23T16:55:26Z</dcterms:created>
  <dcterms:modified xsi:type="dcterms:W3CDTF">2026-10-23T16:55:26Z</dcterms:modified>
</cp:coreProperties>
</file>