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turni" sheetId="1" state="visible" r:id="rId1"/>
    <sheet name="Turn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ddd, mmm d"/>
    <numFmt numFmtId="166" formatCode="0.#"/>
    <numFmt numFmtId="167" formatCode="dd/mm/yyyy"/>
    <numFmt numFmtId="168" formatCode="[$-410]ddd d mmm"/>
    <numFmt numFmtId="169" formatCode="hh:mm"/>
  </numFmts>
  <fonts count="10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  <font>
      <name val="Arial"/>
      <b val="1"/>
      <color rgb="00099250"/>
      <sz val="11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7" fontId="8" fillId="0" borderId="1" pivotButton="0" quotePrefix="0" xfId="0"/>
    <xf numFmtId="1" fontId="8" fillId="0" borderId="1" pivotButton="0" quotePrefix="0" xfId="0"/>
    <xf numFmtId="2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168" fontId="3" fillId="3" borderId="1" applyAlignment="1" pivotButton="0" quotePrefix="0" xfId="0">
      <alignment horizontal="center" vertical="center"/>
    </xf>
    <xf numFmtId="0" fontId="4" fillId="0" borderId="1" pivotButton="0" quotePrefix="0" xfId="0"/>
    <xf numFmtId="2" fontId="4" fillId="0" borderId="1" pivotButton="0" quotePrefix="0" xfId="0"/>
    <xf numFmtId="166" fontId="4" fillId="0" borderId="1" pivotButton="0" quotePrefix="0" xfId="0"/>
    <xf numFmtId="0" fontId="4" fillId="4" borderId="1" pivotButton="0" quotePrefix="0" xfId="0"/>
    <xf numFmtId="2" fontId="4" fillId="4" borderId="1" pivotButton="0" quotePrefix="0" xfId="0"/>
    <xf numFmtId="166" fontId="4" fillId="4" borderId="1" pivotButton="0" quotePrefix="0" xfId="0"/>
    <xf numFmtId="0" fontId="9" fillId="0" borderId="0" pivotButton="0" quotePrefix="0" xfId="0"/>
    <xf numFmtId="1" fontId="4" fillId="0" borderId="1" pivotButton="0" quotePrefix="0" xfId="0"/>
    <xf numFmtId="1" fontId="4" fillId="4" borderId="1" pivotButton="0" quotePrefix="0" xfId="0"/>
    <xf numFmtId="169" fontId="4" fillId="0" borderId="1" pivotButton="0" quotePrefix="0" xfId="0"/>
    <xf numFmtId="169" fontId="4" fillId="4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4">
    <dxf>
      <font>
        <name val="Arial"/>
        <strike val="0"/>
        <color rgb="006B7A70"/>
        <sz val="10"/>
      </font>
      <fill>
        <patternFill patternType="solid">
          <fgColor rgb="00F5F8F4"/>
        </patternFill>
      </fill>
    </dxf>
    <dxf>
      <fill>
        <patternFill patternType="solid">
          <fgColor rgb="00FCE8B3"/>
        </patternFill>
      </fill>
    </dxf>
    <dxf>
      <fill>
        <patternFill patternType="solid">
          <fgColor rgb="00F8D7DA"/>
        </patternFill>
      </fill>
    </dxf>
    <dxf>
      <fill>
        <patternFill patternType="solid">
          <fgColor rgb="00D9F2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L33"/>
  <sheetViews>
    <sheetView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5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9" customWidth="1" min="10" max="10"/>
    <col width="12" customWidth="1" min="11" max="11"/>
    <col width="11" customWidth="1" min="12" max="12"/>
  </cols>
  <sheetData>
    <row r="1" ht="26" customHeight="1">
      <c r="A1" s="1" t="inlineStr">
        <is>
          <t>SHIFTORA · Turni del personale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3" t="inlineStr">
        <is>
          <t>sheetorial.com</t>
        </is>
      </c>
    </row>
    <row r="2"/>
    <row r="3">
      <c r="A3" s="4" t="inlineStr">
        <is>
          <t>Turni settimanali del personale</t>
        </is>
      </c>
    </row>
    <row r="4">
      <c r="A4" s="5" t="inlineStr">
        <is>
          <t>Inserisci il lunedì della settimana e scegli un turno per persona e giorno. Ore e copertura si calcolano.</t>
        </is>
      </c>
    </row>
    <row r="5"/>
    <row r="6">
      <c r="A6" s="6" t="inlineStr">
        <is>
          <t>Inizio settimana</t>
        </is>
      </c>
      <c r="B6" s="7" t="n">
        <v>46300</v>
      </c>
      <c r="D6" s="6" t="inlineStr">
        <is>
          <t>Personale</t>
        </is>
      </c>
      <c r="E6" s="8">
        <f>COUNTA($A$10:$A$25)</f>
        <v/>
      </c>
      <c r="F6" s="6" t="inlineStr">
        <is>
          <t>Ore pianificate</t>
        </is>
      </c>
      <c r="G6" s="9">
        <f>SUM($J$10:$J$25)</f>
        <v/>
      </c>
      <c r="H6" s="6" t="inlineStr">
        <is>
          <t>Ore da contratto</t>
        </is>
      </c>
      <c r="I6" s="9">
        <f>SUM($K$10:$K$25)</f>
        <v/>
      </c>
    </row>
    <row r="7"/>
    <row r="8"/>
    <row r="9" ht="20" customHeight="1">
      <c r="A9" s="10" t="inlineStr">
        <is>
          <t>Dipendente</t>
        </is>
      </c>
      <c r="B9" s="10" t="inlineStr">
        <is>
          <t>Ruolo</t>
        </is>
      </c>
      <c r="C9" s="11">
        <f>$B$6+0</f>
        <v/>
      </c>
      <c r="D9" s="11">
        <f>$B$6+1</f>
        <v/>
      </c>
      <c r="E9" s="11">
        <f>$B$6+2</f>
        <v/>
      </c>
      <c r="F9" s="11">
        <f>$B$6+3</f>
        <v/>
      </c>
      <c r="G9" s="11">
        <f>$B$6+4</f>
        <v/>
      </c>
      <c r="H9" s="11">
        <f>$B$6+5</f>
        <v/>
      </c>
      <c r="I9" s="11">
        <f>$B$6+6</f>
        <v/>
      </c>
      <c r="J9" s="10" t="inlineStr">
        <is>
          <t>Ore</t>
        </is>
      </c>
      <c r="K9" s="10" t="inlineStr">
        <is>
          <t>Contratto (h)</t>
        </is>
      </c>
      <c r="L9" s="10" t="inlineStr">
        <is>
          <t>Differenza</t>
        </is>
      </c>
    </row>
    <row r="10">
      <c r="A10" s="12" t="inlineStr">
        <is>
          <t>Dana Reed</t>
        </is>
      </c>
      <c r="B10" s="12" t="inlineStr">
        <is>
          <t>Coordinatrice</t>
        </is>
      </c>
      <c r="C10" s="12" t="inlineStr">
        <is>
          <t>Giornata</t>
        </is>
      </c>
      <c r="D10" s="12" t="inlineStr">
        <is>
          <t>Giornata</t>
        </is>
      </c>
      <c r="E10" s="12" t="inlineStr">
        <is>
          <t>Giornata</t>
        </is>
      </c>
      <c r="F10" s="12" t="inlineStr">
        <is>
          <t>Giornata</t>
        </is>
      </c>
      <c r="G10" s="12" t="inlineStr">
        <is>
          <t>Giornata</t>
        </is>
      </c>
      <c r="H10" s="12" t="inlineStr">
        <is>
          <t>Riposo</t>
        </is>
      </c>
      <c r="I10" s="12" t="inlineStr">
        <is>
          <t>Riposo</t>
        </is>
      </c>
      <c r="J10" s="13">
        <f>IF($A10="","",IFERROR(VLOOKUP(C10,'Turni'!$A$3:$E$8,5,FALSE),0)+IFERROR(VLOOKUP(D10,'Turni'!$A$3:$E$8,5,FALSE),0)+IFERROR(VLOOKUP(E10,'Turni'!$A$3:$E$8,5,FALSE),0)+IFERROR(VLOOKUP(F10,'Turni'!$A$3:$E$8,5,FALSE),0)+IFERROR(VLOOKUP(G10,'Turni'!$A$3:$E$8,5,FALSE),0)+IFERROR(VLOOKUP(H10,'Turni'!$A$3:$E$8,5,FALSE),0)+IFERROR(VLOOKUP(I10,'Turni'!$A$3:$E$8,5,FALSE),0))</f>
        <v/>
      </c>
      <c r="K10" s="14" t="n">
        <v>40</v>
      </c>
      <c r="L10" s="13">
        <f>IF(OR($A10="",$K10=""),"",$J10-$K10)</f>
        <v/>
      </c>
    </row>
    <row r="11">
      <c r="A11" s="15" t="inlineStr">
        <is>
          <t>Lee Park</t>
        </is>
      </c>
      <c r="B11" s="15" t="inlineStr">
        <is>
          <t>Infermiere</t>
        </is>
      </c>
      <c r="C11" s="15" t="inlineStr">
        <is>
          <t>Mattina</t>
        </is>
      </c>
      <c r="D11" s="15" t="inlineStr">
        <is>
          <t>Mattina</t>
        </is>
      </c>
      <c r="E11" s="15" t="inlineStr">
        <is>
          <t>Riposo</t>
        </is>
      </c>
      <c r="F11" s="15" t="inlineStr">
        <is>
          <t>Mattina</t>
        </is>
      </c>
      <c r="G11" s="15" t="inlineStr">
        <is>
          <t>Mattina</t>
        </is>
      </c>
      <c r="H11" s="15" t="inlineStr">
        <is>
          <t>Mattina</t>
        </is>
      </c>
      <c r="I11" s="15" t="inlineStr">
        <is>
          <t>Riposo</t>
        </is>
      </c>
      <c r="J11" s="16">
        <f>IF($A11="","",IFERROR(VLOOKUP(C11,'Turni'!$A$3:$E$8,5,FALSE),0)+IFERROR(VLOOKUP(D11,'Turni'!$A$3:$E$8,5,FALSE),0)+IFERROR(VLOOKUP(E11,'Turni'!$A$3:$E$8,5,FALSE),0)+IFERROR(VLOOKUP(F11,'Turni'!$A$3:$E$8,5,FALSE),0)+IFERROR(VLOOKUP(G11,'Turni'!$A$3:$E$8,5,FALSE),0)+IFERROR(VLOOKUP(H11,'Turni'!$A$3:$E$8,5,FALSE),0)+IFERROR(VLOOKUP(I11,'Turni'!$A$3:$E$8,5,FALSE),0))</f>
        <v/>
      </c>
      <c r="K11" s="17" t="n">
        <v>37.5</v>
      </c>
      <c r="L11" s="16">
        <f>IF(OR($A11="",$K11=""),"",$J11-$K11)</f>
        <v/>
      </c>
    </row>
    <row r="12">
      <c r="A12" s="12" t="inlineStr">
        <is>
          <t>Sam Ortiz</t>
        </is>
      </c>
      <c r="B12" s="12" t="inlineStr">
        <is>
          <t>Infermiere</t>
        </is>
      </c>
      <c r="C12" s="12" t="inlineStr">
        <is>
          <t>Pomeriggio</t>
        </is>
      </c>
      <c r="D12" s="12" t="inlineStr">
        <is>
          <t>Pomeriggio</t>
        </is>
      </c>
      <c r="E12" s="12" t="inlineStr">
        <is>
          <t>Pomeriggio</t>
        </is>
      </c>
      <c r="F12" s="12" t="inlineStr">
        <is>
          <t>Riposo</t>
        </is>
      </c>
      <c r="G12" s="12" t="inlineStr">
        <is>
          <t>Riposo</t>
        </is>
      </c>
      <c r="H12" s="12" t="inlineStr">
        <is>
          <t>Pomeriggio</t>
        </is>
      </c>
      <c r="I12" s="12" t="inlineStr">
        <is>
          <t>Pomeriggio</t>
        </is>
      </c>
      <c r="J12" s="13">
        <f>IF($A12="","",IFERROR(VLOOKUP(C12,'Turni'!$A$3:$E$8,5,FALSE),0)+IFERROR(VLOOKUP(D12,'Turni'!$A$3:$E$8,5,FALSE),0)+IFERROR(VLOOKUP(E12,'Turni'!$A$3:$E$8,5,FALSE),0)+IFERROR(VLOOKUP(F12,'Turni'!$A$3:$E$8,5,FALSE),0)+IFERROR(VLOOKUP(G12,'Turni'!$A$3:$E$8,5,FALSE),0)+IFERROR(VLOOKUP(H12,'Turni'!$A$3:$E$8,5,FALSE),0)+IFERROR(VLOOKUP(I12,'Turni'!$A$3:$E$8,5,FALSE),0))</f>
        <v/>
      </c>
      <c r="K12" s="14" t="n">
        <v>37.5</v>
      </c>
      <c r="L12" s="13">
        <f>IF(OR($A12="",$K12=""),"",$J12-$K12)</f>
        <v/>
      </c>
    </row>
    <row r="13">
      <c r="A13" s="15" t="inlineStr">
        <is>
          <t>Alex Kim</t>
        </is>
      </c>
      <c r="B13" s="15" t="inlineStr">
        <is>
          <t>Infermiere</t>
        </is>
      </c>
      <c r="C13" s="15" t="inlineStr">
        <is>
          <t>Notte</t>
        </is>
      </c>
      <c r="D13" s="15" t="inlineStr">
        <is>
          <t>Notte</t>
        </is>
      </c>
      <c r="E13" s="15" t="inlineStr">
        <is>
          <t>Notte</t>
        </is>
      </c>
      <c r="F13" s="15" t="inlineStr">
        <is>
          <t>Riposo</t>
        </is>
      </c>
      <c r="G13" s="15" t="inlineStr">
        <is>
          <t>Riposo</t>
        </is>
      </c>
      <c r="H13" s="15" t="inlineStr">
        <is>
          <t>Riposo</t>
        </is>
      </c>
      <c r="I13" s="15" t="inlineStr">
        <is>
          <t>Notte</t>
        </is>
      </c>
      <c r="J13" s="16">
        <f>IF($A13="","",IFERROR(VLOOKUP(C13,'Turni'!$A$3:$E$8,5,FALSE),0)+IFERROR(VLOOKUP(D13,'Turni'!$A$3:$E$8,5,FALSE),0)+IFERROR(VLOOKUP(E13,'Turni'!$A$3:$E$8,5,FALSE),0)+IFERROR(VLOOKUP(F13,'Turni'!$A$3:$E$8,5,FALSE),0)+IFERROR(VLOOKUP(G13,'Turni'!$A$3:$E$8,5,FALSE),0)+IFERROR(VLOOKUP(H13,'Turni'!$A$3:$E$8,5,FALSE),0)+IFERROR(VLOOKUP(I13,'Turni'!$A$3:$E$8,5,FALSE),0))</f>
        <v/>
      </c>
      <c r="K13" s="17" t="n">
        <v>30</v>
      </c>
      <c r="L13" s="16">
        <f>IF(OR($A13="",$K13=""),"",$J13-$K13)</f>
        <v/>
      </c>
    </row>
    <row r="14">
      <c r="A14" s="12" t="inlineStr">
        <is>
          <t>Robin Vale</t>
        </is>
      </c>
      <c r="B14" s="12" t="inlineStr">
        <is>
          <t>OSS</t>
        </is>
      </c>
      <c r="C14" s="12" t="inlineStr">
        <is>
          <t>Mattina</t>
        </is>
      </c>
      <c r="D14" s="12" t="inlineStr">
        <is>
          <t>Riposo</t>
        </is>
      </c>
      <c r="E14" s="12" t="inlineStr">
        <is>
          <t>Mattina</t>
        </is>
      </c>
      <c r="F14" s="12" t="inlineStr">
        <is>
          <t>Mattina</t>
        </is>
      </c>
      <c r="G14" s="12" t="inlineStr">
        <is>
          <t>Permesso</t>
        </is>
      </c>
      <c r="H14" s="12" t="inlineStr">
        <is>
          <t>Riposo</t>
        </is>
      </c>
      <c r="I14" s="12" t="inlineStr">
        <is>
          <t>Mattina</t>
        </is>
      </c>
      <c r="J14" s="13">
        <f>IF($A14="","",IFERROR(VLOOKUP(C14,'Turni'!$A$3:$E$8,5,FALSE),0)+IFERROR(VLOOKUP(D14,'Turni'!$A$3:$E$8,5,FALSE),0)+IFERROR(VLOOKUP(E14,'Turni'!$A$3:$E$8,5,FALSE),0)+IFERROR(VLOOKUP(F14,'Turni'!$A$3:$E$8,5,FALSE),0)+IFERROR(VLOOKUP(G14,'Turni'!$A$3:$E$8,5,FALSE),0)+IFERROR(VLOOKUP(H14,'Turni'!$A$3:$E$8,5,FALSE),0)+IFERROR(VLOOKUP(I14,'Turni'!$A$3:$E$8,5,FALSE),0))</f>
        <v/>
      </c>
      <c r="K14" s="14" t="n">
        <v>30</v>
      </c>
      <c r="L14" s="13">
        <f>IF(OR($A14="",$K14=""),"",$J14-$K14)</f>
        <v/>
      </c>
    </row>
    <row r="15">
      <c r="A15" s="15" t="inlineStr">
        <is>
          <t>Maya Lane</t>
        </is>
      </c>
      <c r="B15" s="15" t="inlineStr">
        <is>
          <t>OSS</t>
        </is>
      </c>
      <c r="C15" s="15" t="inlineStr">
        <is>
          <t>Riposo</t>
        </is>
      </c>
      <c r="D15" s="15" t="inlineStr">
        <is>
          <t>Pomeriggio</t>
        </is>
      </c>
      <c r="E15" s="15" t="inlineStr">
        <is>
          <t>Pomeriggio</t>
        </is>
      </c>
      <c r="F15" s="15" t="inlineStr">
        <is>
          <t>Pomeriggio</t>
        </is>
      </c>
      <c r="G15" s="15" t="inlineStr">
        <is>
          <t>Pomeriggio</t>
        </is>
      </c>
      <c r="H15" s="15" t="inlineStr">
        <is>
          <t>Riposo</t>
        </is>
      </c>
      <c r="I15" s="15" t="inlineStr">
        <is>
          <t>Riposo</t>
        </is>
      </c>
      <c r="J15" s="16">
        <f>IF($A15="","",IFERROR(VLOOKUP(C15,'Turni'!$A$3:$E$8,5,FALSE),0)+IFERROR(VLOOKUP(D15,'Turni'!$A$3:$E$8,5,FALSE),0)+IFERROR(VLOOKUP(E15,'Turni'!$A$3:$E$8,5,FALSE),0)+IFERROR(VLOOKUP(F15,'Turni'!$A$3:$E$8,5,FALSE),0)+IFERROR(VLOOKUP(G15,'Turni'!$A$3:$E$8,5,FALSE),0)+IFERROR(VLOOKUP(H15,'Turni'!$A$3:$E$8,5,FALSE),0)+IFERROR(VLOOKUP(I15,'Turni'!$A$3:$E$8,5,FALSE),0))</f>
        <v/>
      </c>
      <c r="K15" s="17" t="n">
        <v>30</v>
      </c>
      <c r="L15" s="16">
        <f>IF(OR($A15="",$K15=""),"",$J15-$K15)</f>
        <v/>
      </c>
    </row>
    <row r="16">
      <c r="A16" s="12" t="inlineStr">
        <is>
          <t>Jordan Price</t>
        </is>
      </c>
      <c r="B16" s="12" t="inlineStr">
        <is>
          <t>OSS</t>
        </is>
      </c>
      <c r="C16" s="12" t="inlineStr">
        <is>
          <t>Riposo</t>
        </is>
      </c>
      <c r="D16" s="12" t="inlineStr">
        <is>
          <t>Riposo</t>
        </is>
      </c>
      <c r="E16" s="12" t="inlineStr">
        <is>
          <t>Notte</t>
        </is>
      </c>
      <c r="F16" s="12" t="inlineStr">
        <is>
          <t>Notte</t>
        </is>
      </c>
      <c r="G16" s="12" t="inlineStr">
        <is>
          <t>Notte</t>
        </is>
      </c>
      <c r="H16" s="12" t="inlineStr">
        <is>
          <t>Notte</t>
        </is>
      </c>
      <c r="I16" s="12" t="inlineStr">
        <is>
          <t>Riposo</t>
        </is>
      </c>
      <c r="J16" s="13">
        <f>IF($A16="","",IFERROR(VLOOKUP(C16,'Turni'!$A$3:$E$8,5,FALSE),0)+IFERROR(VLOOKUP(D16,'Turni'!$A$3:$E$8,5,FALSE),0)+IFERROR(VLOOKUP(E16,'Turni'!$A$3:$E$8,5,FALSE),0)+IFERROR(VLOOKUP(F16,'Turni'!$A$3:$E$8,5,FALSE),0)+IFERROR(VLOOKUP(G16,'Turni'!$A$3:$E$8,5,FALSE),0)+IFERROR(VLOOKUP(H16,'Turni'!$A$3:$E$8,5,FALSE),0)+IFERROR(VLOOKUP(I16,'Turni'!$A$3:$E$8,5,FALSE),0))</f>
        <v/>
      </c>
      <c r="K16" s="14" t="n">
        <v>30</v>
      </c>
      <c r="L16" s="13">
        <f>IF(OR($A16="",$K16=""),"",$J16-$K16)</f>
        <v/>
      </c>
    </row>
    <row r="17">
      <c r="A17" s="15" t="inlineStr">
        <is>
          <t>Chris Doyle</t>
        </is>
      </c>
      <c r="B17" s="15" t="inlineStr">
        <is>
          <t>OSS</t>
        </is>
      </c>
      <c r="C17" s="15" t="inlineStr">
        <is>
          <t>Pomeriggio</t>
        </is>
      </c>
      <c r="D17" s="15" t="inlineStr">
        <is>
          <t>Mattina</t>
        </is>
      </c>
      <c r="E17" s="15" t="inlineStr">
        <is>
          <t>Riposo</t>
        </is>
      </c>
      <c r="F17" s="15" t="inlineStr">
        <is>
          <t>Pomeriggio</t>
        </is>
      </c>
      <c r="G17" s="15" t="inlineStr">
        <is>
          <t>Mattina</t>
        </is>
      </c>
      <c r="H17" s="15" t="inlineStr">
        <is>
          <t>Mattina</t>
        </is>
      </c>
      <c r="I17" s="15" t="inlineStr">
        <is>
          <t>Riposo</t>
        </is>
      </c>
      <c r="J17" s="16">
        <f>IF($A17="","",IFERROR(VLOOKUP(C17,'Turni'!$A$3:$E$8,5,FALSE),0)+IFERROR(VLOOKUP(D17,'Turni'!$A$3:$E$8,5,FALSE),0)+IFERROR(VLOOKUP(E17,'Turni'!$A$3:$E$8,5,FALSE),0)+IFERROR(VLOOKUP(F17,'Turni'!$A$3:$E$8,5,FALSE),0)+IFERROR(VLOOKUP(G17,'Turni'!$A$3:$E$8,5,FALSE),0)+IFERROR(VLOOKUP(H17,'Turni'!$A$3:$E$8,5,FALSE),0)+IFERROR(VLOOKUP(I17,'Turni'!$A$3:$E$8,5,FALSE),0))</f>
        <v/>
      </c>
      <c r="K17" s="17" t="n">
        <v>37.5</v>
      </c>
      <c r="L17" s="16">
        <f>IF(OR($A17="",$K17=""),"",$J17-$K17)</f>
        <v/>
      </c>
    </row>
    <row r="18">
      <c r="A18" s="12" t="n"/>
      <c r="B18" s="12" t="n"/>
      <c r="C18" s="12" t="n"/>
      <c r="D18" s="12" t="n"/>
      <c r="E18" s="12" t="n"/>
      <c r="F18" s="12" t="n"/>
      <c r="G18" s="12" t="n"/>
      <c r="H18" s="12" t="n"/>
      <c r="I18" s="12" t="n"/>
      <c r="J18" s="13">
        <f>IF($A18="","",IFERROR(VLOOKUP(C18,'Turni'!$A$3:$E$8,5,FALSE),0)+IFERROR(VLOOKUP(D18,'Turni'!$A$3:$E$8,5,FALSE),0)+IFERROR(VLOOKUP(E18,'Turni'!$A$3:$E$8,5,FALSE),0)+IFERROR(VLOOKUP(F18,'Turni'!$A$3:$E$8,5,FALSE),0)+IFERROR(VLOOKUP(G18,'Turni'!$A$3:$E$8,5,FALSE),0)+IFERROR(VLOOKUP(H18,'Turni'!$A$3:$E$8,5,FALSE),0)+IFERROR(VLOOKUP(I18,'Turni'!$A$3:$E$8,5,FALSE),0))</f>
        <v/>
      </c>
      <c r="K18" s="14" t="n"/>
      <c r="L18" s="13">
        <f>IF(OR($A18="",$K18=""),"",$J18-$K18)</f>
        <v/>
      </c>
    </row>
    <row r="19">
      <c r="A19" s="15" t="n"/>
      <c r="B19" s="15" t="n"/>
      <c r="C19" s="15" t="n"/>
      <c r="D19" s="15" t="n"/>
      <c r="E19" s="15" t="n"/>
      <c r="F19" s="15" t="n"/>
      <c r="G19" s="15" t="n"/>
      <c r="H19" s="15" t="n"/>
      <c r="I19" s="15" t="n"/>
      <c r="J19" s="16">
        <f>IF($A19="","",IFERROR(VLOOKUP(C19,'Turni'!$A$3:$E$8,5,FALSE),0)+IFERROR(VLOOKUP(D19,'Turni'!$A$3:$E$8,5,FALSE),0)+IFERROR(VLOOKUP(E19,'Turni'!$A$3:$E$8,5,FALSE),0)+IFERROR(VLOOKUP(F19,'Turni'!$A$3:$E$8,5,FALSE),0)+IFERROR(VLOOKUP(G19,'Turni'!$A$3:$E$8,5,FALSE),0)+IFERROR(VLOOKUP(H19,'Turni'!$A$3:$E$8,5,FALSE),0)+IFERROR(VLOOKUP(I19,'Turni'!$A$3:$E$8,5,FALSE),0))</f>
        <v/>
      </c>
      <c r="K19" s="17" t="n"/>
      <c r="L19" s="16">
        <f>IF(OR($A19="",$K19=""),"",$J19-$K19)</f>
        <v/>
      </c>
    </row>
    <row r="20">
      <c r="A20" s="12" t="n"/>
      <c r="B20" s="12" t="n"/>
      <c r="C20" s="12" t="n"/>
      <c r="D20" s="12" t="n"/>
      <c r="E20" s="12" t="n"/>
      <c r="F20" s="12" t="n"/>
      <c r="G20" s="12" t="n"/>
      <c r="H20" s="12" t="n"/>
      <c r="I20" s="12" t="n"/>
      <c r="J20" s="13">
        <f>IF($A20="","",IFERROR(VLOOKUP(C20,'Turni'!$A$3:$E$8,5,FALSE),0)+IFERROR(VLOOKUP(D20,'Turni'!$A$3:$E$8,5,FALSE),0)+IFERROR(VLOOKUP(E20,'Turni'!$A$3:$E$8,5,FALSE),0)+IFERROR(VLOOKUP(F20,'Turni'!$A$3:$E$8,5,FALSE),0)+IFERROR(VLOOKUP(G20,'Turni'!$A$3:$E$8,5,FALSE),0)+IFERROR(VLOOKUP(H20,'Turni'!$A$3:$E$8,5,FALSE),0)+IFERROR(VLOOKUP(I20,'Turni'!$A$3:$E$8,5,FALSE),0))</f>
        <v/>
      </c>
      <c r="K20" s="14" t="n"/>
      <c r="L20" s="13">
        <f>IF(OR($A20="",$K20=""),"",$J20-$K20)</f>
        <v/>
      </c>
    </row>
    <row r="21">
      <c r="A21" s="15" t="n"/>
      <c r="B21" s="15" t="n"/>
      <c r="C21" s="15" t="n"/>
      <c r="D21" s="15" t="n"/>
      <c r="E21" s="15" t="n"/>
      <c r="F21" s="15" t="n"/>
      <c r="G21" s="15" t="n"/>
      <c r="H21" s="15" t="n"/>
      <c r="I21" s="15" t="n"/>
      <c r="J21" s="16">
        <f>IF($A21="","",IFERROR(VLOOKUP(C21,'Turni'!$A$3:$E$8,5,FALSE),0)+IFERROR(VLOOKUP(D21,'Turni'!$A$3:$E$8,5,FALSE),0)+IFERROR(VLOOKUP(E21,'Turni'!$A$3:$E$8,5,FALSE),0)+IFERROR(VLOOKUP(F21,'Turni'!$A$3:$E$8,5,FALSE),0)+IFERROR(VLOOKUP(G21,'Turni'!$A$3:$E$8,5,FALSE),0)+IFERROR(VLOOKUP(H21,'Turni'!$A$3:$E$8,5,FALSE),0)+IFERROR(VLOOKUP(I21,'Turni'!$A$3:$E$8,5,FALSE),0))</f>
        <v/>
      </c>
      <c r="K21" s="17" t="n"/>
      <c r="L21" s="16">
        <f>IF(OR($A21="",$K21=""),"",$J21-$K21)</f>
        <v/>
      </c>
    </row>
    <row r="22">
      <c r="A22" s="12" t="n"/>
      <c r="B22" s="12" t="n"/>
      <c r="C22" s="12" t="n"/>
      <c r="D22" s="12" t="n"/>
      <c r="E22" s="12" t="n"/>
      <c r="F22" s="12" t="n"/>
      <c r="G22" s="12" t="n"/>
      <c r="H22" s="12" t="n"/>
      <c r="I22" s="12" t="n"/>
      <c r="J22" s="13">
        <f>IF($A22="","",IFERROR(VLOOKUP(C22,'Turni'!$A$3:$E$8,5,FALSE),0)+IFERROR(VLOOKUP(D22,'Turni'!$A$3:$E$8,5,FALSE),0)+IFERROR(VLOOKUP(E22,'Turni'!$A$3:$E$8,5,FALSE),0)+IFERROR(VLOOKUP(F22,'Turni'!$A$3:$E$8,5,FALSE),0)+IFERROR(VLOOKUP(G22,'Turni'!$A$3:$E$8,5,FALSE),0)+IFERROR(VLOOKUP(H22,'Turni'!$A$3:$E$8,5,FALSE),0)+IFERROR(VLOOKUP(I22,'Turni'!$A$3:$E$8,5,FALSE),0))</f>
        <v/>
      </c>
      <c r="K22" s="14" t="n"/>
      <c r="L22" s="13">
        <f>IF(OR($A22="",$K22=""),"",$J22-$K22)</f>
        <v/>
      </c>
    </row>
    <row r="23">
      <c r="A23" s="15" t="n"/>
      <c r="B23" s="15" t="n"/>
      <c r="C23" s="15" t="n"/>
      <c r="D23" s="15" t="n"/>
      <c r="E23" s="15" t="n"/>
      <c r="F23" s="15" t="n"/>
      <c r="G23" s="15" t="n"/>
      <c r="H23" s="15" t="n"/>
      <c r="I23" s="15" t="n"/>
      <c r="J23" s="16">
        <f>IF($A23="","",IFERROR(VLOOKUP(C23,'Turni'!$A$3:$E$8,5,FALSE),0)+IFERROR(VLOOKUP(D23,'Turni'!$A$3:$E$8,5,FALSE),0)+IFERROR(VLOOKUP(E23,'Turni'!$A$3:$E$8,5,FALSE),0)+IFERROR(VLOOKUP(F23,'Turni'!$A$3:$E$8,5,FALSE),0)+IFERROR(VLOOKUP(G23,'Turni'!$A$3:$E$8,5,FALSE),0)+IFERROR(VLOOKUP(H23,'Turni'!$A$3:$E$8,5,FALSE),0)+IFERROR(VLOOKUP(I23,'Turni'!$A$3:$E$8,5,FALSE),0))</f>
        <v/>
      </c>
      <c r="K23" s="17" t="n"/>
      <c r="L23" s="16">
        <f>IF(OR($A23="",$K23=""),"",$J23-$K23)</f>
        <v/>
      </c>
    </row>
    <row r="24">
      <c r="A24" s="12" t="n"/>
      <c r="B24" s="12" t="n"/>
      <c r="C24" s="12" t="n"/>
      <c r="D24" s="12" t="n"/>
      <c r="E24" s="12" t="n"/>
      <c r="F24" s="12" t="n"/>
      <c r="G24" s="12" t="n"/>
      <c r="H24" s="12" t="n"/>
      <c r="I24" s="12" t="n"/>
      <c r="J24" s="13">
        <f>IF($A24="","",IFERROR(VLOOKUP(C24,'Turni'!$A$3:$E$8,5,FALSE),0)+IFERROR(VLOOKUP(D24,'Turni'!$A$3:$E$8,5,FALSE),0)+IFERROR(VLOOKUP(E24,'Turni'!$A$3:$E$8,5,FALSE),0)+IFERROR(VLOOKUP(F24,'Turni'!$A$3:$E$8,5,FALSE),0)+IFERROR(VLOOKUP(G24,'Turni'!$A$3:$E$8,5,FALSE),0)+IFERROR(VLOOKUP(H24,'Turni'!$A$3:$E$8,5,FALSE),0)+IFERROR(VLOOKUP(I24,'Turni'!$A$3:$E$8,5,FALSE),0))</f>
        <v/>
      </c>
      <c r="K24" s="14" t="n"/>
      <c r="L24" s="13">
        <f>IF(OR($A24="",$K24=""),"",$J24-$K24)</f>
        <v/>
      </c>
    </row>
    <row r="25">
      <c r="A25" s="15" t="n"/>
      <c r="B25" s="15" t="n"/>
      <c r="C25" s="15" t="n"/>
      <c r="D25" s="15" t="n"/>
      <c r="E25" s="15" t="n"/>
      <c r="F25" s="15" t="n"/>
      <c r="G25" s="15" t="n"/>
      <c r="H25" s="15" t="n"/>
      <c r="I25" s="15" t="n"/>
      <c r="J25" s="16">
        <f>IF($A25="","",IFERROR(VLOOKUP(C25,'Turni'!$A$3:$E$8,5,FALSE),0)+IFERROR(VLOOKUP(D25,'Turni'!$A$3:$E$8,5,FALSE),0)+IFERROR(VLOOKUP(E25,'Turni'!$A$3:$E$8,5,FALSE),0)+IFERROR(VLOOKUP(F25,'Turni'!$A$3:$E$8,5,FALSE),0)+IFERROR(VLOOKUP(G25,'Turni'!$A$3:$E$8,5,FALSE),0)+IFERROR(VLOOKUP(H25,'Turni'!$A$3:$E$8,5,FALSE),0)+IFERROR(VLOOKUP(I25,'Turni'!$A$3:$E$8,5,FALSE),0))</f>
        <v/>
      </c>
      <c r="K25" s="17" t="n"/>
      <c r="L25" s="16">
        <f>IF(OR($A25="",$K25=""),"",$J25-$K25)</f>
        <v/>
      </c>
    </row>
    <row r="26"/>
    <row r="27"/>
    <row r="28">
      <c r="A28" s="18" t="inlineStr">
        <is>
          <t>Copertura per turno</t>
        </is>
      </c>
    </row>
    <row r="29" ht="20" customHeight="1">
      <c r="A29" s="10" t="inlineStr">
        <is>
          <t>Turno</t>
        </is>
      </c>
      <c r="B29" s="10" t="inlineStr">
        <is>
          <t>Necessari</t>
        </is>
      </c>
      <c r="C29" s="11">
        <f>C$9</f>
        <v/>
      </c>
      <c r="D29" s="11">
        <f>D$9</f>
        <v/>
      </c>
      <c r="E29" s="11">
        <f>E$9</f>
        <v/>
      </c>
      <c r="F29" s="11">
        <f>F$9</f>
        <v/>
      </c>
      <c r="G29" s="11">
        <f>G$9</f>
        <v/>
      </c>
      <c r="H29" s="11">
        <f>H$9</f>
        <v/>
      </c>
      <c r="I29" s="11">
        <f>I$9</f>
        <v/>
      </c>
    </row>
    <row r="30">
      <c r="A30" s="12">
        <f>'Turni'!$A3</f>
        <v/>
      </c>
      <c r="B30" s="19" t="n">
        <v>2</v>
      </c>
      <c r="C30" s="19">
        <f>COUNTIF(C$10:C$25,$A30)</f>
        <v/>
      </c>
      <c r="D30" s="19">
        <f>COUNTIF(D$10:D$25,$A30)</f>
        <v/>
      </c>
      <c r="E30" s="19">
        <f>COUNTIF(E$10:E$25,$A30)</f>
        <v/>
      </c>
      <c r="F30" s="19">
        <f>COUNTIF(F$10:F$25,$A30)</f>
        <v/>
      </c>
      <c r="G30" s="19">
        <f>COUNTIF(G$10:G$25,$A30)</f>
        <v/>
      </c>
      <c r="H30" s="19">
        <f>COUNTIF(H$10:H$25,$A30)</f>
        <v/>
      </c>
      <c r="I30" s="19">
        <f>COUNTIF(I$10:I$25,$A30)</f>
        <v/>
      </c>
    </row>
    <row r="31">
      <c r="A31" s="15">
        <f>'Turni'!$A4</f>
        <v/>
      </c>
      <c r="B31" s="20" t="n">
        <v>2</v>
      </c>
      <c r="C31" s="20">
        <f>COUNTIF(C$10:C$25,$A31)</f>
        <v/>
      </c>
      <c r="D31" s="20">
        <f>COUNTIF(D$10:D$25,$A31)</f>
        <v/>
      </c>
      <c r="E31" s="20">
        <f>COUNTIF(E$10:E$25,$A31)</f>
        <v/>
      </c>
      <c r="F31" s="20">
        <f>COUNTIF(F$10:F$25,$A31)</f>
        <v/>
      </c>
      <c r="G31" s="20">
        <f>COUNTIF(G$10:G$25,$A31)</f>
        <v/>
      </c>
      <c r="H31" s="20">
        <f>COUNTIF(H$10:H$25,$A31)</f>
        <v/>
      </c>
      <c r="I31" s="20">
        <f>COUNTIF(I$10:I$25,$A31)</f>
        <v/>
      </c>
    </row>
    <row r="32">
      <c r="A32" s="12">
        <f>'Turni'!$A5</f>
        <v/>
      </c>
      <c r="B32" s="19" t="n">
        <v>1</v>
      </c>
      <c r="C32" s="19">
        <f>COUNTIF(C$10:C$25,$A32)</f>
        <v/>
      </c>
      <c r="D32" s="19">
        <f>COUNTIF(D$10:D$25,$A32)</f>
        <v/>
      </c>
      <c r="E32" s="19">
        <f>COUNTIF(E$10:E$25,$A32)</f>
        <v/>
      </c>
      <c r="F32" s="19">
        <f>COUNTIF(F$10:F$25,$A32)</f>
        <v/>
      </c>
      <c r="G32" s="19">
        <f>COUNTIF(G$10:G$25,$A32)</f>
        <v/>
      </c>
      <c r="H32" s="19">
        <f>COUNTIF(H$10:H$25,$A32)</f>
        <v/>
      </c>
      <c r="I32" s="19">
        <f>COUNTIF(I$10:I$25,$A32)</f>
        <v/>
      </c>
    </row>
    <row r="33">
      <c r="A33" s="15">
        <f>'Turni'!$A6</f>
        <v/>
      </c>
      <c r="B33" s="20" t="n">
        <v>1</v>
      </c>
      <c r="C33" s="20">
        <f>COUNTIF(C$10:C$25,$A33)</f>
        <v/>
      </c>
      <c r="D33" s="20">
        <f>COUNTIF(D$10:D$25,$A33)</f>
        <v/>
      </c>
      <c r="E33" s="20">
        <f>COUNTIF(E$10:E$25,$A33)</f>
        <v/>
      </c>
      <c r="F33" s="20">
        <f>COUNTIF(F$10:F$25,$A33)</f>
        <v/>
      </c>
      <c r="G33" s="20">
        <f>COUNTIF(G$10:G$25,$A33)</f>
        <v/>
      </c>
      <c r="H33" s="20">
        <f>COUNTIF(H$10:H$25,$A33)</f>
        <v/>
      </c>
      <c r="I33" s="20">
        <f>COUNTIF(I$10:I$25,$A33)</f>
        <v/>
      </c>
    </row>
  </sheetData>
  <conditionalFormatting sqref="C10:I25">
    <cfRule type="expression" priority="1" dxfId="0">
      <formula>C10='Turni'!$A$7</formula>
    </cfRule>
    <cfRule type="expression" priority="2" dxfId="1">
      <formula>C10='Turni'!$A$8</formula>
    </cfRule>
  </conditionalFormatting>
  <conditionalFormatting sqref="L10:L25">
    <cfRule type="expression" priority="3" dxfId="2">
      <formula>AND($A10&lt;&gt;"",$L10&lt;&gt;"",$L10&gt;0)</formula>
    </cfRule>
    <cfRule type="expression" priority="4" dxfId="1">
      <formula>AND($A10&lt;&gt;"",$L10&lt;&gt;"",$L10&lt;0)</formula>
    </cfRule>
  </conditionalFormatting>
  <conditionalFormatting sqref="C30:I33">
    <cfRule type="expression" priority="5" dxfId="2">
      <formula>C30&lt;$B30</formula>
    </cfRule>
    <cfRule type="expression" priority="6" dxfId="3">
      <formula>C30&gt;=$B30</formula>
    </cfRule>
  </conditionalFormatting>
  <dataValidations count="1">
    <dataValidation sqref="C10:I25" showDropDown="0" showInputMessage="0" showErrorMessage="1" allowBlank="1" type="list">
      <formula1>'Turni'!$A$3:$A$8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2" customWidth="1" min="4" max="4"/>
    <col width="11" customWidth="1" min="5" max="5"/>
  </cols>
  <sheetData>
    <row r="1" ht="26" customHeight="1">
      <c r="A1" s="1" t="inlineStr">
        <is>
          <t>SHIFTORA · Turni del personale</t>
        </is>
      </c>
      <c r="B1" s="2" t="n"/>
      <c r="C1" s="2" t="n"/>
      <c r="D1" s="2" t="n"/>
      <c r="E1" s="3" t="inlineStr">
        <is>
          <t>sheetorial.com</t>
        </is>
      </c>
    </row>
    <row r="2" ht="20" customHeight="1">
      <c r="A2" s="10" t="inlineStr">
        <is>
          <t>Turno</t>
        </is>
      </c>
      <c r="B2" s="10" t="inlineStr">
        <is>
          <t>Inizio</t>
        </is>
      </c>
      <c r="C2" s="10" t="inlineStr">
        <is>
          <t>Fine</t>
        </is>
      </c>
      <c r="D2" s="10" t="inlineStr">
        <is>
          <t>Pausa (min)</t>
        </is>
      </c>
      <c r="E2" s="10" t="inlineStr">
        <is>
          <t>Ore retribuite</t>
        </is>
      </c>
    </row>
    <row r="3">
      <c r="A3" s="12" t="inlineStr">
        <is>
          <t>Mattina</t>
        </is>
      </c>
      <c r="B3" s="21" t="n">
        <v>0.25</v>
      </c>
      <c r="C3" s="21" t="n">
        <v>0.5833333333333334</v>
      </c>
      <c r="D3" s="19" t="n">
        <v>30</v>
      </c>
      <c r="E3" s="13">
        <f>IF(OR($B3="",$C3=""),0,ROUND(MOD($C3-$B3,1)*24-N($D3)/60,2))</f>
        <v/>
      </c>
    </row>
    <row r="4">
      <c r="A4" s="15" t="inlineStr">
        <is>
          <t>Pomeriggio</t>
        </is>
      </c>
      <c r="B4" s="22" t="n">
        <v>0.5833333333333334</v>
      </c>
      <c r="C4" s="22" t="n">
        <v>0.9166666666666666</v>
      </c>
      <c r="D4" s="20" t="n">
        <v>30</v>
      </c>
      <c r="E4" s="16">
        <f>IF(OR($B4="",$C4=""),0,ROUND(MOD($C4-$B4,1)*24-N($D4)/60,2))</f>
        <v/>
      </c>
    </row>
    <row r="5">
      <c r="A5" s="12" t="inlineStr">
        <is>
          <t>Notte</t>
        </is>
      </c>
      <c r="B5" s="21" t="n">
        <v>0.9166666666666666</v>
      </c>
      <c r="C5" s="21" t="n">
        <v>0.25</v>
      </c>
      <c r="D5" s="19" t="n">
        <v>30</v>
      </c>
      <c r="E5" s="13">
        <f>IF(OR($B5="",$C5=""),0,ROUND(MOD($C5-$B5,1)*24-N($D5)/60,2))</f>
        <v/>
      </c>
    </row>
    <row r="6">
      <c r="A6" s="15" t="inlineStr">
        <is>
          <t>Giornata</t>
        </is>
      </c>
      <c r="B6" s="22" t="n">
        <v>0.375</v>
      </c>
      <c r="C6" s="22" t="n">
        <v>0.7291666666666666</v>
      </c>
      <c r="D6" s="20" t="n">
        <v>30</v>
      </c>
      <c r="E6" s="16">
        <f>IF(OR($B6="",$C6=""),0,ROUND(MOD($C6-$B6,1)*24-N($D6)/60,2))</f>
        <v/>
      </c>
    </row>
    <row r="7">
      <c r="A7" s="12" t="inlineStr">
        <is>
          <t>Riposo</t>
        </is>
      </c>
      <c r="B7" s="21" t="n"/>
      <c r="C7" s="21" t="n"/>
      <c r="D7" s="19" t="n"/>
      <c r="E7" s="13">
        <f>IF(OR($B7="",$C7=""),0,ROUND(MOD($C7-$B7,1)*24-N($D7)/60,2))</f>
        <v/>
      </c>
    </row>
    <row r="8">
      <c r="A8" s="15" t="inlineStr">
        <is>
          <t>Permesso</t>
        </is>
      </c>
      <c r="B8" s="22" t="n"/>
      <c r="C8" s="22" t="n"/>
      <c r="D8" s="20" t="n"/>
      <c r="E8" s="16">
        <f>IF(OR($B8="",$C8=""),0,ROUND(MOD($C8-$B8,1)*24-N($D8)/60,2))</f>
        <v/>
      </c>
    </row>
    <row r="9"/>
    <row r="10">
      <c r="A10" s="23" t="inlineStr">
        <is>
          <t>Rinomina i turni o cambiane gli orari qui. Riposo e Permesso contano zero ore; lasciali nelle righe 7 e 8.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2026-10-25T19:43:03Z</dcterms:created>
  <dcterms:modified xsi:type="dcterms:W3CDTF">2026-10-25T19:43:03Z</dcterms:modified>
</cp:coreProperties>
</file>