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契約" sheetId="1" state="visible" r:id="rId1"/>
    <sheet name="保険会社別レート" sheetId="2" state="visible" r:id="rId2"/>
    <sheet name="サマリー" sheetId="3" state="visible" r:id="rId3"/>
    <sheet name="リス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&quot;¥&quot;#,##0"/>
    <numFmt numFmtId="167" formatCode="yyyy/mm/d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6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166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166" fontId="4" fillId="4" borderId="1" pivotButton="0" quotePrefix="0" xfId="0"/>
    <xf numFmtId="9" fontId="4" fillId="4" borderId="1" pivotButton="0" quotePrefix="0" xfId="0"/>
    <xf numFmtId="1" fontId="4" fillId="0" borderId="1" pivotButton="0" quotePrefix="0" xfId="0"/>
    <xf numFmtId="1" fontId="4" fillId="4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10" customWidth="1" min="5" max="5"/>
    <col width="13" customWidth="1" min="6" max="6"/>
    <col width="11" customWidth="1" min="7" max="7"/>
    <col width="8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6" customHeight="1">
      <c r="A1" s="1" t="inlineStr">
        <is>
          <t>POLIXA · 保険手数料管理表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契約別の手数料</t>
        </is>
      </c>
    </row>
    <row r="4">
      <c r="A4" s="5" t="inlineStr">
        <is>
          <t>契約1件につき1行。見込み手数料 = 保険料 x 保険会社のレート。支払われた額を入力。</t>
        </is>
      </c>
    </row>
    <row r="5"/>
    <row r="6">
      <c r="A6" s="6" t="inlineStr">
        <is>
          <t>契約</t>
        </is>
      </c>
      <c r="B6" s="7">
        <f>COUNTA($A$10:$A$150)</f>
        <v/>
      </c>
      <c r="C6" s="6" t="inlineStr">
        <is>
          <t>見込み</t>
        </is>
      </c>
      <c r="D6" s="8">
        <f>SUM($I$10:$I$150)</f>
        <v/>
      </c>
      <c r="E6" s="6" t="inlineStr">
        <is>
          <t>受領額</t>
        </is>
      </c>
      <c r="F6" s="8">
        <f>SUM($J$10:$J$150)</f>
        <v/>
      </c>
      <c r="G6" s="6" t="inlineStr">
        <is>
          <t>未回収</t>
        </is>
      </c>
      <c r="H6" s="8">
        <f>SUM($K$10:$K$150)</f>
        <v/>
      </c>
    </row>
    <row r="7"/>
    <row r="8"/>
    <row r="9" ht="20" customHeight="1">
      <c r="A9" s="9" t="inlineStr">
        <is>
          <t>証券番号</t>
        </is>
      </c>
      <c r="B9" s="9" t="inlineStr">
        <is>
          <t>顧客</t>
        </is>
      </c>
      <c r="C9" s="9" t="inlineStr">
        <is>
          <t>保険会社</t>
        </is>
      </c>
      <c r="D9" s="9" t="inlineStr">
        <is>
          <t>種目</t>
        </is>
      </c>
      <c r="E9" s="9" t="inlineStr">
        <is>
          <t>種類</t>
        </is>
      </c>
      <c r="F9" s="9" t="inlineStr">
        <is>
          <t>始期日</t>
        </is>
      </c>
      <c r="G9" s="9" t="inlineStr">
        <is>
          <t>保険料</t>
        </is>
      </c>
      <c r="H9" s="9" t="inlineStr">
        <is>
          <t>レート</t>
        </is>
      </c>
      <c r="I9" s="9" t="inlineStr">
        <is>
          <t>見込み</t>
        </is>
      </c>
      <c r="J9" s="9" t="inlineStr">
        <is>
          <t>受領額</t>
        </is>
      </c>
      <c r="K9" s="9" t="inlineStr">
        <is>
          <t>差額</t>
        </is>
      </c>
      <c r="L9" s="9" t="inlineStr">
        <is>
          <t>支払日</t>
        </is>
      </c>
    </row>
    <row r="10">
      <c r="A10" s="10" t="inlineStr">
        <is>
          <t>P-1001</t>
        </is>
      </c>
      <c r="B10" s="10" t="inlineStr">
        <is>
          <t>J. Morales</t>
        </is>
      </c>
      <c r="C10" s="10" t="inlineStr">
        <is>
          <t>保険会社A</t>
        </is>
      </c>
      <c r="D10" s="10" t="inlineStr">
        <is>
          <t>自動車</t>
        </is>
      </c>
      <c r="E10" s="10" t="inlineStr">
        <is>
          <t>新規</t>
        </is>
      </c>
      <c r="F10" s="11" t="n">
        <v>46034</v>
      </c>
      <c r="G10" s="12" t="n">
        <v>1450</v>
      </c>
      <c r="H10" s="13">
        <f>IF(OR($C10="",$E10=""),"",IFERROR(VLOOKUP($C10,'保険会社別レート'!$A$10:$C$21,IF($E10='リスト'!$B$3,2,3),FALSE),0))</f>
        <v/>
      </c>
      <c r="I10" s="12">
        <f>IF(OR($G10="",$H10=""),"",$G10*$H10)</f>
        <v/>
      </c>
      <c r="J10" s="12" t="n">
        <v>217.5</v>
      </c>
      <c r="K10" s="12">
        <f>IF($I10="","",$I10-N($J10))</f>
        <v/>
      </c>
      <c r="L10" s="11" t="n">
        <v>46068</v>
      </c>
    </row>
    <row r="11">
      <c r="A11" s="14" t="inlineStr">
        <is>
          <t>P-1002</t>
        </is>
      </c>
      <c r="B11" s="14" t="inlineStr">
        <is>
          <t>Greenway Cafe</t>
        </is>
      </c>
      <c r="C11" s="14" t="inlineStr">
        <is>
          <t>保険会社B</t>
        </is>
      </c>
      <c r="D11" s="14" t="inlineStr">
        <is>
          <t>企業</t>
        </is>
      </c>
      <c r="E11" s="14" t="inlineStr">
        <is>
          <t>新規</t>
        </is>
      </c>
      <c r="F11" s="15" t="n">
        <v>46050</v>
      </c>
      <c r="G11" s="16" t="n">
        <v>6200</v>
      </c>
      <c r="H11" s="17">
        <f>IF(OR($C11="",$E11=""),"",IFERROR(VLOOKUP($C11,'保険会社別レート'!$A$10:$C$21,IF($E11='リスト'!$B$3,2,3),FALSE),0))</f>
        <v/>
      </c>
      <c r="I11" s="16">
        <f>IF(OR($G11="",$H11=""),"",$G11*$H11)</f>
        <v/>
      </c>
      <c r="J11" s="16" t="n">
        <v>744</v>
      </c>
      <c r="K11" s="16">
        <f>IF($I11="","",$I11-N($J11))</f>
        <v/>
      </c>
      <c r="L11" s="15" t="n">
        <v>46082</v>
      </c>
    </row>
    <row r="12">
      <c r="A12" s="10" t="inlineStr">
        <is>
          <t>P-1003</t>
        </is>
      </c>
      <c r="B12" s="10" t="inlineStr">
        <is>
          <t>R. Patel</t>
        </is>
      </c>
      <c r="C12" s="10" t="inlineStr">
        <is>
          <t>保険会社C</t>
        </is>
      </c>
      <c r="D12" s="10" t="inlineStr">
        <is>
          <t>火災</t>
        </is>
      </c>
      <c r="E12" s="10" t="inlineStr">
        <is>
          <t>更新</t>
        </is>
      </c>
      <c r="F12" s="11" t="n">
        <v>46056</v>
      </c>
      <c r="G12" s="12" t="n">
        <v>1980</v>
      </c>
      <c r="H12" s="13">
        <f>IF(OR($C12="",$E12=""),"",IFERROR(VLOOKUP($C12,'保険会社別レート'!$A$10:$C$21,IF($E12='リスト'!$B$3,2,3),FALSE),0))</f>
        <v/>
      </c>
      <c r="I12" s="12">
        <f>IF(OR($G12="",$H12=""),"",$G12*$H12)</f>
        <v/>
      </c>
      <c r="J12" s="12" t="n">
        <v>138.6</v>
      </c>
      <c r="K12" s="12">
        <f>IF($I12="","",$I12-N($J12))</f>
        <v/>
      </c>
      <c r="L12" s="11" t="n">
        <v>46091</v>
      </c>
    </row>
    <row r="13">
      <c r="A13" s="14" t="inlineStr">
        <is>
          <t>P-1004</t>
        </is>
      </c>
      <c r="B13" s="14" t="inlineStr">
        <is>
          <t>L. Chen</t>
        </is>
      </c>
      <c r="C13" s="14" t="inlineStr">
        <is>
          <t>保険会社D</t>
        </is>
      </c>
      <c r="D13" s="14" t="inlineStr">
        <is>
          <t>生命</t>
        </is>
      </c>
      <c r="E13" s="14" t="inlineStr">
        <is>
          <t>新規</t>
        </is>
      </c>
      <c r="F13" s="15" t="n">
        <v>46073</v>
      </c>
      <c r="G13" s="16" t="n">
        <v>2400</v>
      </c>
      <c r="H13" s="17">
        <f>IF(OR($C13="",$E13=""),"",IFERROR(VLOOKUP($C13,'保険会社別レート'!$A$10:$C$21,IF($E13='リスト'!$B$3,2,3),FALSE),0))</f>
        <v/>
      </c>
      <c r="I13" s="16">
        <f>IF(OR($G13="",$H13=""),"",$G13*$H13)</f>
        <v/>
      </c>
      <c r="J13" s="16" t="n">
        <v>400</v>
      </c>
      <c r="K13" s="16">
        <f>IF($I13="","",$I13-N($J13))</f>
        <v/>
      </c>
      <c r="L13" s="15" t="n">
        <v>46106</v>
      </c>
    </row>
    <row r="14">
      <c r="A14" s="10" t="inlineStr">
        <is>
          <t>P-1005</t>
        </is>
      </c>
      <c r="B14" s="10" t="inlineStr">
        <is>
          <t>T. Brooks</t>
        </is>
      </c>
      <c r="C14" s="10" t="inlineStr">
        <is>
          <t>保険会社A</t>
        </is>
      </c>
      <c r="D14" s="10" t="inlineStr">
        <is>
          <t>自動車</t>
        </is>
      </c>
      <c r="E14" s="10" t="inlineStr">
        <is>
          <t>更新</t>
        </is>
      </c>
      <c r="F14" s="11" t="n">
        <v>46086</v>
      </c>
      <c r="G14" s="12" t="n">
        <v>1320</v>
      </c>
      <c r="H14" s="13">
        <f>IF(OR($C14="",$E14=""),"",IFERROR(VLOOKUP($C14,'保険会社別レート'!$A$10:$C$21,IF($E14='リスト'!$B$3,2,3),FALSE),0))</f>
        <v/>
      </c>
      <c r="I14" s="12">
        <f>IF(OR($G14="",$H14=""),"",$G14*$H14)</f>
        <v/>
      </c>
      <c r="J14" s="12" t="n">
        <v>132</v>
      </c>
      <c r="K14" s="12">
        <f>IF($I14="","",$I14-N($J14))</f>
        <v/>
      </c>
      <c r="L14" s="11" t="n">
        <v>46120</v>
      </c>
    </row>
    <row r="15">
      <c r="A15" s="14" t="inlineStr">
        <is>
          <t>P-1006</t>
        </is>
      </c>
      <c r="B15" s="14" t="inlineStr">
        <is>
          <t>Hillside Dental</t>
        </is>
      </c>
      <c r="C15" s="14" t="inlineStr">
        <is>
          <t>保険会社B</t>
        </is>
      </c>
      <c r="D15" s="14" t="inlineStr">
        <is>
          <t>企業</t>
        </is>
      </c>
      <c r="E15" s="14" t="inlineStr">
        <is>
          <t>更新</t>
        </is>
      </c>
      <c r="F15" s="15" t="n">
        <v>46099</v>
      </c>
      <c r="G15" s="16" t="n">
        <v>7400</v>
      </c>
      <c r="H15" s="17">
        <f>IF(OR($C15="",$E15=""),"",IFERROR(VLOOKUP($C15,'保険会社別レート'!$A$10:$C$21,IF($E15='リスト'!$B$3,2,3),FALSE),0))</f>
        <v/>
      </c>
      <c r="I15" s="16">
        <f>IF(OR($G15="",$H15=""),"",$G15*$H15)</f>
        <v/>
      </c>
      <c r="J15" s="16" t="n">
        <v>592</v>
      </c>
      <c r="K15" s="16">
        <f>IF($I15="","",$I15-N($J15))</f>
        <v/>
      </c>
      <c r="L15" s="15" t="n">
        <v>46132</v>
      </c>
    </row>
    <row r="16">
      <c r="A16" s="10" t="inlineStr">
        <is>
          <t>P-1007</t>
        </is>
      </c>
      <c r="B16" s="10" t="inlineStr">
        <is>
          <t>M. Rossi</t>
        </is>
      </c>
      <c r="C16" s="10" t="inlineStr">
        <is>
          <t>保険会社C</t>
        </is>
      </c>
      <c r="D16" s="10" t="inlineStr">
        <is>
          <t>火災</t>
        </is>
      </c>
      <c r="E16" s="10" t="inlineStr">
        <is>
          <t>新規</t>
        </is>
      </c>
      <c r="F16" s="11" t="n">
        <v>46114</v>
      </c>
      <c r="G16" s="12" t="n">
        <v>2150</v>
      </c>
      <c r="H16" s="13">
        <f>IF(OR($C16="",$E16=""),"",IFERROR(VLOOKUP($C16,'保険会社別レート'!$A$10:$C$21,IF($E16='リスト'!$B$3,2,3),FALSE),0))</f>
        <v/>
      </c>
      <c r="I16" s="12">
        <f>IF(OR($G16="",$H16=""),"",$G16*$H16)</f>
        <v/>
      </c>
      <c r="J16" s="12" t="n"/>
      <c r="K16" s="12">
        <f>IF($I16="","",$I16-N($J16))</f>
        <v/>
      </c>
      <c r="L16" s="11" t="n"/>
    </row>
    <row r="17">
      <c r="A17" s="14" t="inlineStr">
        <is>
          <t>P-1008</t>
        </is>
      </c>
      <c r="B17" s="14" t="inlineStr">
        <is>
          <t>K. Novak</t>
        </is>
      </c>
      <c r="C17" s="14" t="inlineStr">
        <is>
          <t>保険会社A</t>
        </is>
      </c>
      <c r="D17" s="14" t="inlineStr">
        <is>
          <t>医療</t>
        </is>
      </c>
      <c r="E17" s="14" t="inlineStr">
        <is>
          <t>新規</t>
        </is>
      </c>
      <c r="F17" s="15" t="n">
        <v>46128</v>
      </c>
      <c r="G17" s="16" t="n">
        <v>3600</v>
      </c>
      <c r="H17" s="17">
        <f>IF(OR($C17="",$E17=""),"",IFERROR(VLOOKUP($C17,'保険会社別レート'!$A$10:$C$21,IF($E17='リスト'!$B$3,2,3),FALSE),0))</f>
        <v/>
      </c>
      <c r="I17" s="16">
        <f>IF(OR($G17="",$H17=""),"",$G17*$H17)</f>
        <v/>
      </c>
      <c r="J17" s="16" t="n">
        <v>480</v>
      </c>
      <c r="K17" s="16">
        <f>IF($I17="","",$I17-N($J17))</f>
        <v/>
      </c>
      <c r="L17" s="15" t="n">
        <v>46162</v>
      </c>
    </row>
    <row r="18">
      <c r="A18" s="10" t="inlineStr">
        <is>
          <t>P-1009</t>
        </is>
      </c>
      <c r="B18" s="10" t="inlineStr">
        <is>
          <t>A. Silva</t>
        </is>
      </c>
      <c r="C18" s="10" t="inlineStr">
        <is>
          <t>保険会社D</t>
        </is>
      </c>
      <c r="D18" s="10" t="inlineStr">
        <is>
          <t>生命</t>
        </is>
      </c>
      <c r="E18" s="10" t="inlineStr">
        <is>
          <t>更新</t>
        </is>
      </c>
      <c r="F18" s="11" t="n">
        <v>46149</v>
      </c>
      <c r="G18" s="12" t="n">
        <v>2400</v>
      </c>
      <c r="H18" s="13">
        <f>IF(OR($C18="",$E18=""),"",IFERROR(VLOOKUP($C18,'保険会社別レート'!$A$10:$C$21,IF($E18='リスト'!$B$3,2,3),FALSE),0))</f>
        <v/>
      </c>
      <c r="I18" s="12">
        <f>IF(OR($G18="",$H18=""),"",$G18*$H18)</f>
        <v/>
      </c>
      <c r="J18" s="12" t="n">
        <v>120</v>
      </c>
      <c r="K18" s="12">
        <f>IF($I18="","",$I18-N($J18))</f>
        <v/>
      </c>
      <c r="L18" s="11" t="n">
        <v>46182</v>
      </c>
    </row>
    <row r="19">
      <c r="A19" s="14" t="inlineStr">
        <is>
          <t>P-1010</t>
        </is>
      </c>
      <c r="B19" s="14" t="inlineStr">
        <is>
          <t>Northpoint Gym</t>
        </is>
      </c>
      <c r="C19" s="14" t="inlineStr">
        <is>
          <t>保険会社B</t>
        </is>
      </c>
      <c r="D19" s="14" t="inlineStr">
        <is>
          <t>企業</t>
        </is>
      </c>
      <c r="E19" s="14" t="inlineStr">
        <is>
          <t>新規</t>
        </is>
      </c>
      <c r="F19" s="15" t="n">
        <v>46168</v>
      </c>
      <c r="G19" s="16" t="n">
        <v>5800</v>
      </c>
      <c r="H19" s="17">
        <f>IF(OR($C19="",$E19=""),"",IFERROR(VLOOKUP($C19,'保険会社別レート'!$A$10:$C$21,IF($E19='リスト'!$B$3,2,3),FALSE),0))</f>
        <v/>
      </c>
      <c r="I19" s="16">
        <f>IF(OR($G19="",$H19=""),"",$G19*$H19)</f>
        <v/>
      </c>
      <c r="J19" s="16" t="n"/>
      <c r="K19" s="16">
        <f>IF($I19="","",$I19-N($J19))</f>
        <v/>
      </c>
      <c r="L19" s="15" t="n"/>
    </row>
    <row r="20">
      <c r="A20" s="10" t="n"/>
      <c r="B20" s="10" t="n"/>
      <c r="C20" s="10" t="n"/>
      <c r="D20" s="10" t="n"/>
      <c r="E20" s="10" t="n"/>
      <c r="F20" s="11" t="n"/>
      <c r="G20" s="12" t="n"/>
      <c r="H20" s="13">
        <f>IF(OR($C20="",$E20=""),"",IFERROR(VLOOKUP($C20,'保険会社別レート'!$A$10:$C$21,IF($E20='リスト'!$B$3,2,3),FALSE),0))</f>
        <v/>
      </c>
      <c r="I20" s="12">
        <f>IF(OR($G20="",$H20=""),"",$G20*$H20)</f>
        <v/>
      </c>
      <c r="J20" s="12" t="n"/>
      <c r="K20" s="12">
        <f>IF($I20="","",$I20-N($J20))</f>
        <v/>
      </c>
      <c r="L20" s="11" t="n"/>
    </row>
    <row r="21">
      <c r="A21" s="14" t="n"/>
      <c r="B21" s="14" t="n"/>
      <c r="C21" s="14" t="n"/>
      <c r="D21" s="14" t="n"/>
      <c r="E21" s="14" t="n"/>
      <c r="F21" s="15" t="n"/>
      <c r="G21" s="16" t="n"/>
      <c r="H21" s="17">
        <f>IF(OR($C21="",$E21=""),"",IFERROR(VLOOKUP($C21,'保険会社別レート'!$A$10:$C$21,IF($E21='リスト'!$B$3,2,3),FALSE),0))</f>
        <v/>
      </c>
      <c r="I21" s="16">
        <f>IF(OR($G21="",$H21=""),"",$G21*$H21)</f>
        <v/>
      </c>
      <c r="J21" s="16" t="n"/>
      <c r="K21" s="16">
        <f>IF($I21="","",$I21-N($J21))</f>
        <v/>
      </c>
      <c r="L21" s="15" t="n"/>
    </row>
    <row r="22">
      <c r="A22" s="10" t="n"/>
      <c r="B22" s="10" t="n"/>
      <c r="C22" s="10" t="n"/>
      <c r="D22" s="10" t="n"/>
      <c r="E22" s="10" t="n"/>
      <c r="F22" s="11" t="n"/>
      <c r="G22" s="12" t="n"/>
      <c r="H22" s="13">
        <f>IF(OR($C22="",$E22=""),"",IFERROR(VLOOKUP($C22,'保険会社別レート'!$A$10:$C$21,IF($E22='リスト'!$B$3,2,3),FALSE),0))</f>
        <v/>
      </c>
      <c r="I22" s="12">
        <f>IF(OR($G22="",$H22=""),"",$G22*$H22)</f>
        <v/>
      </c>
      <c r="J22" s="12" t="n"/>
      <c r="K22" s="12">
        <f>IF($I22="","",$I22-N($J22))</f>
        <v/>
      </c>
      <c r="L22" s="11" t="n"/>
    </row>
    <row r="23">
      <c r="A23" s="14" t="n"/>
      <c r="B23" s="14" t="n"/>
      <c r="C23" s="14" t="n"/>
      <c r="D23" s="14" t="n"/>
      <c r="E23" s="14" t="n"/>
      <c r="F23" s="15" t="n"/>
      <c r="G23" s="16" t="n"/>
      <c r="H23" s="17">
        <f>IF(OR($C23="",$E23=""),"",IFERROR(VLOOKUP($C23,'保険会社別レート'!$A$10:$C$21,IF($E23='リスト'!$B$3,2,3),FALSE),0))</f>
        <v/>
      </c>
      <c r="I23" s="16">
        <f>IF(OR($G23="",$H23=""),"",$G23*$H23)</f>
        <v/>
      </c>
      <c r="J23" s="16" t="n"/>
      <c r="K23" s="16">
        <f>IF($I23="","",$I23-N($J23))</f>
        <v/>
      </c>
      <c r="L23" s="15" t="n"/>
    </row>
    <row r="24">
      <c r="A24" s="10" t="n"/>
      <c r="B24" s="10" t="n"/>
      <c r="C24" s="10" t="n"/>
      <c r="D24" s="10" t="n"/>
      <c r="E24" s="10" t="n"/>
      <c r="F24" s="11" t="n"/>
      <c r="G24" s="12" t="n"/>
      <c r="H24" s="13">
        <f>IF(OR($C24="",$E24=""),"",IFERROR(VLOOKUP($C24,'保険会社別レート'!$A$10:$C$21,IF($E24='リスト'!$B$3,2,3),FALSE),0))</f>
        <v/>
      </c>
      <c r="I24" s="12">
        <f>IF(OR($G24="",$H24=""),"",$G24*$H24)</f>
        <v/>
      </c>
      <c r="J24" s="12" t="n"/>
      <c r="K24" s="12">
        <f>IF($I24="","",$I24-N($J24))</f>
        <v/>
      </c>
      <c r="L24" s="11" t="n"/>
    </row>
    <row r="25">
      <c r="A25" s="14" t="n"/>
      <c r="B25" s="14" t="n"/>
      <c r="C25" s="14" t="n"/>
      <c r="D25" s="14" t="n"/>
      <c r="E25" s="14" t="n"/>
      <c r="F25" s="15" t="n"/>
      <c r="G25" s="16" t="n"/>
      <c r="H25" s="17">
        <f>IF(OR($C25="",$E25=""),"",IFERROR(VLOOKUP($C25,'保険会社別レート'!$A$10:$C$21,IF($E25='リスト'!$B$3,2,3),FALSE),0))</f>
        <v/>
      </c>
      <c r="I25" s="16">
        <f>IF(OR($G25="",$H25=""),"",$G25*$H25)</f>
        <v/>
      </c>
      <c r="J25" s="16" t="n"/>
      <c r="K25" s="16">
        <f>IF($I25="","",$I25-N($J25))</f>
        <v/>
      </c>
      <c r="L25" s="15" t="n"/>
    </row>
    <row r="26">
      <c r="A26" s="10" t="n"/>
      <c r="B26" s="10" t="n"/>
      <c r="C26" s="10" t="n"/>
      <c r="D26" s="10" t="n"/>
      <c r="E26" s="10" t="n"/>
      <c r="F26" s="11" t="n"/>
      <c r="G26" s="12" t="n"/>
      <c r="H26" s="13">
        <f>IF(OR($C26="",$E26=""),"",IFERROR(VLOOKUP($C26,'保険会社別レート'!$A$10:$C$21,IF($E26='リスト'!$B$3,2,3),FALSE),0))</f>
        <v/>
      </c>
      <c r="I26" s="12">
        <f>IF(OR($G26="",$H26=""),"",$G26*$H26)</f>
        <v/>
      </c>
      <c r="J26" s="12" t="n"/>
      <c r="K26" s="12">
        <f>IF($I26="","",$I26-N($J26))</f>
        <v/>
      </c>
      <c r="L26" s="11" t="n"/>
    </row>
    <row r="27">
      <c r="A27" s="14" t="n"/>
      <c r="B27" s="14" t="n"/>
      <c r="C27" s="14" t="n"/>
      <c r="D27" s="14" t="n"/>
      <c r="E27" s="14" t="n"/>
      <c r="F27" s="15" t="n"/>
      <c r="G27" s="16" t="n"/>
      <c r="H27" s="17">
        <f>IF(OR($C27="",$E27=""),"",IFERROR(VLOOKUP($C27,'保険会社別レート'!$A$10:$C$21,IF($E27='リスト'!$B$3,2,3),FALSE),0))</f>
        <v/>
      </c>
      <c r="I27" s="16">
        <f>IF(OR($G27="",$H27=""),"",$G27*$H27)</f>
        <v/>
      </c>
      <c r="J27" s="16" t="n"/>
      <c r="K27" s="16">
        <f>IF($I27="","",$I27-N($J27))</f>
        <v/>
      </c>
      <c r="L27" s="15" t="n"/>
    </row>
    <row r="28">
      <c r="A28" s="10" t="n"/>
      <c r="B28" s="10" t="n"/>
      <c r="C28" s="10" t="n"/>
      <c r="D28" s="10" t="n"/>
      <c r="E28" s="10" t="n"/>
      <c r="F28" s="11" t="n"/>
      <c r="G28" s="12" t="n"/>
      <c r="H28" s="13">
        <f>IF(OR($C28="",$E28=""),"",IFERROR(VLOOKUP($C28,'保険会社別レート'!$A$10:$C$21,IF($E28='リスト'!$B$3,2,3),FALSE),0))</f>
        <v/>
      </c>
      <c r="I28" s="12">
        <f>IF(OR($G28="",$H28=""),"",$G28*$H28)</f>
        <v/>
      </c>
      <c r="J28" s="12" t="n"/>
      <c r="K28" s="12">
        <f>IF($I28="","",$I28-N($J28))</f>
        <v/>
      </c>
      <c r="L28" s="11" t="n"/>
    </row>
    <row r="29">
      <c r="A29" s="14" t="n"/>
      <c r="B29" s="14" t="n"/>
      <c r="C29" s="14" t="n"/>
      <c r="D29" s="14" t="n"/>
      <c r="E29" s="14" t="n"/>
      <c r="F29" s="15" t="n"/>
      <c r="G29" s="16" t="n"/>
      <c r="H29" s="17">
        <f>IF(OR($C29="",$E29=""),"",IFERROR(VLOOKUP($C29,'保険会社別レート'!$A$10:$C$21,IF($E29='リスト'!$B$3,2,3),FALSE),0))</f>
        <v/>
      </c>
      <c r="I29" s="16">
        <f>IF(OR($G29="",$H29=""),"",$G29*$H29)</f>
        <v/>
      </c>
      <c r="J29" s="16" t="n"/>
      <c r="K29" s="16">
        <f>IF($I29="","",$I29-N($J29))</f>
        <v/>
      </c>
      <c r="L29" s="15" t="n"/>
    </row>
    <row r="30">
      <c r="A30" s="10" t="n"/>
      <c r="B30" s="10" t="n"/>
      <c r="C30" s="10" t="n"/>
      <c r="D30" s="10" t="n"/>
      <c r="E30" s="10" t="n"/>
      <c r="F30" s="11" t="n"/>
      <c r="G30" s="12" t="n"/>
      <c r="H30" s="13">
        <f>IF(OR($C30="",$E30=""),"",IFERROR(VLOOKUP($C30,'保険会社別レート'!$A$10:$C$21,IF($E30='リスト'!$B$3,2,3),FALSE),0))</f>
        <v/>
      </c>
      <c r="I30" s="12">
        <f>IF(OR($G30="",$H30=""),"",$G30*$H30)</f>
        <v/>
      </c>
      <c r="J30" s="12" t="n"/>
      <c r="K30" s="12">
        <f>IF($I30="","",$I30-N($J30))</f>
        <v/>
      </c>
      <c r="L30" s="11" t="n"/>
    </row>
    <row r="31">
      <c r="A31" s="14" t="n"/>
      <c r="B31" s="14" t="n"/>
      <c r="C31" s="14" t="n"/>
      <c r="D31" s="14" t="n"/>
      <c r="E31" s="14" t="n"/>
      <c r="F31" s="15" t="n"/>
      <c r="G31" s="16" t="n"/>
      <c r="H31" s="17">
        <f>IF(OR($C31="",$E31=""),"",IFERROR(VLOOKUP($C31,'保険会社別レート'!$A$10:$C$21,IF($E31='リスト'!$B$3,2,3),FALSE),0))</f>
        <v/>
      </c>
      <c r="I31" s="16">
        <f>IF(OR($G31="",$H31=""),"",$G31*$H31)</f>
        <v/>
      </c>
      <c r="J31" s="16" t="n"/>
      <c r="K31" s="16">
        <f>IF($I31="","",$I31-N($J31))</f>
        <v/>
      </c>
      <c r="L31" s="15" t="n"/>
    </row>
    <row r="32">
      <c r="A32" s="10" t="n"/>
      <c r="B32" s="10" t="n"/>
      <c r="C32" s="10" t="n"/>
      <c r="D32" s="10" t="n"/>
      <c r="E32" s="10" t="n"/>
      <c r="F32" s="11" t="n"/>
      <c r="G32" s="12" t="n"/>
      <c r="H32" s="13">
        <f>IF(OR($C32="",$E32=""),"",IFERROR(VLOOKUP($C32,'保険会社別レート'!$A$10:$C$21,IF($E32='リスト'!$B$3,2,3),FALSE),0))</f>
        <v/>
      </c>
      <c r="I32" s="12">
        <f>IF(OR($G32="",$H32=""),"",$G32*$H32)</f>
        <v/>
      </c>
      <c r="J32" s="12" t="n"/>
      <c r="K32" s="12">
        <f>IF($I32="","",$I32-N($J32))</f>
        <v/>
      </c>
      <c r="L32" s="11" t="n"/>
    </row>
    <row r="33">
      <c r="A33" s="14" t="n"/>
      <c r="B33" s="14" t="n"/>
      <c r="C33" s="14" t="n"/>
      <c r="D33" s="14" t="n"/>
      <c r="E33" s="14" t="n"/>
      <c r="F33" s="15" t="n"/>
      <c r="G33" s="16" t="n"/>
      <c r="H33" s="17">
        <f>IF(OR($C33="",$E33=""),"",IFERROR(VLOOKUP($C33,'保険会社別レート'!$A$10:$C$21,IF($E33='リスト'!$B$3,2,3),FALSE),0))</f>
        <v/>
      </c>
      <c r="I33" s="16">
        <f>IF(OR($G33="",$H33=""),"",$G33*$H33)</f>
        <v/>
      </c>
      <c r="J33" s="16" t="n"/>
      <c r="K33" s="16">
        <f>IF($I33="","",$I33-N($J33))</f>
        <v/>
      </c>
      <c r="L33" s="15" t="n"/>
    </row>
    <row r="34">
      <c r="A34" s="10" t="n"/>
      <c r="B34" s="10" t="n"/>
      <c r="C34" s="10" t="n"/>
      <c r="D34" s="10" t="n"/>
      <c r="E34" s="10" t="n"/>
      <c r="F34" s="11" t="n"/>
      <c r="G34" s="12" t="n"/>
      <c r="H34" s="13">
        <f>IF(OR($C34="",$E34=""),"",IFERROR(VLOOKUP($C34,'保険会社別レート'!$A$10:$C$21,IF($E34='リスト'!$B$3,2,3),FALSE),0))</f>
        <v/>
      </c>
      <c r="I34" s="12">
        <f>IF(OR($G34="",$H34=""),"",$G34*$H34)</f>
        <v/>
      </c>
      <c r="J34" s="12" t="n"/>
      <c r="K34" s="12">
        <f>IF($I34="","",$I34-N($J34))</f>
        <v/>
      </c>
      <c r="L34" s="11" t="n"/>
    </row>
    <row r="35">
      <c r="A35" s="14" t="n"/>
      <c r="B35" s="14" t="n"/>
      <c r="C35" s="14" t="n"/>
      <c r="D35" s="14" t="n"/>
      <c r="E35" s="14" t="n"/>
      <c r="F35" s="15" t="n"/>
      <c r="G35" s="16" t="n"/>
      <c r="H35" s="17">
        <f>IF(OR($C35="",$E35=""),"",IFERROR(VLOOKUP($C35,'保険会社別レート'!$A$10:$C$21,IF($E35='リスト'!$B$3,2,3),FALSE),0))</f>
        <v/>
      </c>
      <c r="I35" s="16">
        <f>IF(OR($G35="",$H35=""),"",$G35*$H35)</f>
        <v/>
      </c>
      <c r="J35" s="16" t="n"/>
      <c r="K35" s="16">
        <f>IF($I35="","",$I35-N($J35))</f>
        <v/>
      </c>
      <c r="L35" s="15" t="n"/>
    </row>
    <row r="36">
      <c r="A36" s="10" t="n"/>
      <c r="B36" s="10" t="n"/>
      <c r="C36" s="10" t="n"/>
      <c r="D36" s="10" t="n"/>
      <c r="E36" s="10" t="n"/>
      <c r="F36" s="11" t="n"/>
      <c r="G36" s="12" t="n"/>
      <c r="H36" s="13">
        <f>IF(OR($C36="",$E36=""),"",IFERROR(VLOOKUP($C36,'保険会社別レート'!$A$10:$C$21,IF($E36='リスト'!$B$3,2,3),FALSE),0))</f>
        <v/>
      </c>
      <c r="I36" s="12">
        <f>IF(OR($G36="",$H36=""),"",$G36*$H36)</f>
        <v/>
      </c>
      <c r="J36" s="12" t="n"/>
      <c r="K36" s="12">
        <f>IF($I36="","",$I36-N($J36))</f>
        <v/>
      </c>
      <c r="L36" s="11" t="n"/>
    </row>
    <row r="37">
      <c r="A37" s="14" t="n"/>
      <c r="B37" s="14" t="n"/>
      <c r="C37" s="14" t="n"/>
      <c r="D37" s="14" t="n"/>
      <c r="E37" s="14" t="n"/>
      <c r="F37" s="15" t="n"/>
      <c r="G37" s="16" t="n"/>
      <c r="H37" s="17">
        <f>IF(OR($C37="",$E37=""),"",IFERROR(VLOOKUP($C37,'保険会社別レート'!$A$10:$C$21,IF($E37='リスト'!$B$3,2,3),FALSE),0))</f>
        <v/>
      </c>
      <c r="I37" s="16">
        <f>IF(OR($G37="",$H37=""),"",$G37*$H37)</f>
        <v/>
      </c>
      <c r="J37" s="16" t="n"/>
      <c r="K37" s="16">
        <f>IF($I37="","",$I37-N($J37))</f>
        <v/>
      </c>
      <c r="L37" s="15" t="n"/>
    </row>
    <row r="38">
      <c r="A38" s="10" t="n"/>
      <c r="B38" s="10" t="n"/>
      <c r="C38" s="10" t="n"/>
      <c r="D38" s="10" t="n"/>
      <c r="E38" s="10" t="n"/>
      <c r="F38" s="11" t="n"/>
      <c r="G38" s="12" t="n"/>
      <c r="H38" s="13">
        <f>IF(OR($C38="",$E38=""),"",IFERROR(VLOOKUP($C38,'保険会社別レート'!$A$10:$C$21,IF($E38='リスト'!$B$3,2,3),FALSE),0))</f>
        <v/>
      </c>
      <c r="I38" s="12">
        <f>IF(OR($G38="",$H38=""),"",$G38*$H38)</f>
        <v/>
      </c>
      <c r="J38" s="12" t="n"/>
      <c r="K38" s="12">
        <f>IF($I38="","",$I38-N($J38))</f>
        <v/>
      </c>
      <c r="L38" s="11" t="n"/>
    </row>
    <row r="39">
      <c r="A39" s="14" t="n"/>
      <c r="B39" s="14" t="n"/>
      <c r="C39" s="14" t="n"/>
      <c r="D39" s="14" t="n"/>
      <c r="E39" s="14" t="n"/>
      <c r="F39" s="15" t="n"/>
      <c r="G39" s="16" t="n"/>
      <c r="H39" s="17">
        <f>IF(OR($C39="",$E39=""),"",IFERROR(VLOOKUP($C39,'保険会社別レート'!$A$10:$C$21,IF($E39='リスト'!$B$3,2,3),FALSE),0))</f>
        <v/>
      </c>
      <c r="I39" s="16">
        <f>IF(OR($G39="",$H39=""),"",$G39*$H39)</f>
        <v/>
      </c>
      <c r="J39" s="16" t="n"/>
      <c r="K39" s="16">
        <f>IF($I39="","",$I39-N($J39))</f>
        <v/>
      </c>
      <c r="L39" s="15" t="n"/>
    </row>
    <row r="40">
      <c r="A40" s="10" t="n"/>
      <c r="B40" s="10" t="n"/>
      <c r="C40" s="10" t="n"/>
      <c r="D40" s="10" t="n"/>
      <c r="E40" s="10" t="n"/>
      <c r="F40" s="11" t="n"/>
      <c r="G40" s="12" t="n"/>
      <c r="H40" s="13">
        <f>IF(OR($C40="",$E40=""),"",IFERROR(VLOOKUP($C40,'保険会社別レート'!$A$10:$C$21,IF($E40='リスト'!$B$3,2,3),FALSE),0))</f>
        <v/>
      </c>
      <c r="I40" s="12">
        <f>IF(OR($G40="",$H40=""),"",$G40*$H40)</f>
        <v/>
      </c>
      <c r="J40" s="12" t="n"/>
      <c r="K40" s="12">
        <f>IF($I40="","",$I40-N($J40))</f>
        <v/>
      </c>
      <c r="L40" s="11" t="n"/>
    </row>
    <row r="41">
      <c r="A41" s="14" t="n"/>
      <c r="B41" s="14" t="n"/>
      <c r="C41" s="14" t="n"/>
      <c r="D41" s="14" t="n"/>
      <c r="E41" s="14" t="n"/>
      <c r="F41" s="15" t="n"/>
      <c r="G41" s="16" t="n"/>
      <c r="H41" s="17">
        <f>IF(OR($C41="",$E41=""),"",IFERROR(VLOOKUP($C41,'保険会社別レート'!$A$10:$C$21,IF($E41='リスト'!$B$3,2,3),FALSE),0))</f>
        <v/>
      </c>
      <c r="I41" s="16">
        <f>IF(OR($G41="",$H41=""),"",$G41*$H41)</f>
        <v/>
      </c>
      <c r="J41" s="16" t="n"/>
      <c r="K41" s="16">
        <f>IF($I41="","",$I41-N($J41))</f>
        <v/>
      </c>
      <c r="L41" s="15" t="n"/>
    </row>
    <row r="42">
      <c r="A42" s="10" t="n"/>
      <c r="B42" s="10" t="n"/>
      <c r="C42" s="10" t="n"/>
      <c r="D42" s="10" t="n"/>
      <c r="E42" s="10" t="n"/>
      <c r="F42" s="11" t="n"/>
      <c r="G42" s="12" t="n"/>
      <c r="H42" s="13">
        <f>IF(OR($C42="",$E42=""),"",IFERROR(VLOOKUP($C42,'保険会社別レート'!$A$10:$C$21,IF($E42='リスト'!$B$3,2,3),FALSE),0))</f>
        <v/>
      </c>
      <c r="I42" s="12">
        <f>IF(OR($G42="",$H42=""),"",$G42*$H42)</f>
        <v/>
      </c>
      <c r="J42" s="12" t="n"/>
      <c r="K42" s="12">
        <f>IF($I42="","",$I42-N($J42))</f>
        <v/>
      </c>
      <c r="L42" s="11" t="n"/>
    </row>
    <row r="43">
      <c r="A43" s="14" t="n"/>
      <c r="B43" s="14" t="n"/>
      <c r="C43" s="14" t="n"/>
      <c r="D43" s="14" t="n"/>
      <c r="E43" s="14" t="n"/>
      <c r="F43" s="15" t="n"/>
      <c r="G43" s="16" t="n"/>
      <c r="H43" s="17">
        <f>IF(OR($C43="",$E43=""),"",IFERROR(VLOOKUP($C43,'保険会社別レート'!$A$10:$C$21,IF($E43='リスト'!$B$3,2,3),FALSE),0))</f>
        <v/>
      </c>
      <c r="I43" s="16">
        <f>IF(OR($G43="",$H43=""),"",$G43*$H43)</f>
        <v/>
      </c>
      <c r="J43" s="16" t="n"/>
      <c r="K43" s="16">
        <f>IF($I43="","",$I43-N($J43))</f>
        <v/>
      </c>
      <c r="L43" s="15" t="n"/>
    </row>
    <row r="44">
      <c r="A44" s="10" t="n"/>
      <c r="B44" s="10" t="n"/>
      <c r="C44" s="10" t="n"/>
      <c r="D44" s="10" t="n"/>
      <c r="E44" s="10" t="n"/>
      <c r="F44" s="11" t="n"/>
      <c r="G44" s="12" t="n"/>
      <c r="H44" s="13">
        <f>IF(OR($C44="",$E44=""),"",IFERROR(VLOOKUP($C44,'保険会社別レート'!$A$10:$C$21,IF($E44='リスト'!$B$3,2,3),FALSE),0))</f>
        <v/>
      </c>
      <c r="I44" s="12">
        <f>IF(OR($G44="",$H44=""),"",$G44*$H44)</f>
        <v/>
      </c>
      <c r="J44" s="12" t="n"/>
      <c r="K44" s="12">
        <f>IF($I44="","",$I44-N($J44))</f>
        <v/>
      </c>
      <c r="L44" s="11" t="n"/>
    </row>
    <row r="45">
      <c r="A45" s="14" t="n"/>
      <c r="B45" s="14" t="n"/>
      <c r="C45" s="14" t="n"/>
      <c r="D45" s="14" t="n"/>
      <c r="E45" s="14" t="n"/>
      <c r="F45" s="15" t="n"/>
      <c r="G45" s="16" t="n"/>
      <c r="H45" s="17">
        <f>IF(OR($C45="",$E45=""),"",IFERROR(VLOOKUP($C45,'保険会社別レート'!$A$10:$C$21,IF($E45='リスト'!$B$3,2,3),FALSE),0))</f>
        <v/>
      </c>
      <c r="I45" s="16">
        <f>IF(OR($G45="",$H45=""),"",$G45*$H45)</f>
        <v/>
      </c>
      <c r="J45" s="16" t="n"/>
      <c r="K45" s="16">
        <f>IF($I45="","",$I45-N($J45))</f>
        <v/>
      </c>
      <c r="L45" s="15" t="n"/>
    </row>
    <row r="46">
      <c r="A46" s="10" t="n"/>
      <c r="B46" s="10" t="n"/>
      <c r="C46" s="10" t="n"/>
      <c r="D46" s="10" t="n"/>
      <c r="E46" s="10" t="n"/>
      <c r="F46" s="11" t="n"/>
      <c r="G46" s="12" t="n"/>
      <c r="H46" s="13">
        <f>IF(OR($C46="",$E46=""),"",IFERROR(VLOOKUP($C46,'保険会社別レート'!$A$10:$C$21,IF($E46='リスト'!$B$3,2,3),FALSE),0))</f>
        <v/>
      </c>
      <c r="I46" s="12">
        <f>IF(OR($G46="",$H46=""),"",$G46*$H46)</f>
        <v/>
      </c>
      <c r="J46" s="12" t="n"/>
      <c r="K46" s="12">
        <f>IF($I46="","",$I46-N($J46))</f>
        <v/>
      </c>
      <c r="L46" s="11" t="n"/>
    </row>
    <row r="47">
      <c r="A47" s="14" t="n"/>
      <c r="B47" s="14" t="n"/>
      <c r="C47" s="14" t="n"/>
      <c r="D47" s="14" t="n"/>
      <c r="E47" s="14" t="n"/>
      <c r="F47" s="15" t="n"/>
      <c r="G47" s="16" t="n"/>
      <c r="H47" s="17">
        <f>IF(OR($C47="",$E47=""),"",IFERROR(VLOOKUP($C47,'保険会社別レート'!$A$10:$C$21,IF($E47='リスト'!$B$3,2,3),FALSE),0))</f>
        <v/>
      </c>
      <c r="I47" s="16">
        <f>IF(OR($G47="",$H47=""),"",$G47*$H47)</f>
        <v/>
      </c>
      <c r="J47" s="16" t="n"/>
      <c r="K47" s="16">
        <f>IF($I47="","",$I47-N($J47))</f>
        <v/>
      </c>
      <c r="L47" s="15" t="n"/>
    </row>
    <row r="48">
      <c r="A48" s="10" t="n"/>
      <c r="B48" s="10" t="n"/>
      <c r="C48" s="10" t="n"/>
      <c r="D48" s="10" t="n"/>
      <c r="E48" s="10" t="n"/>
      <c r="F48" s="11" t="n"/>
      <c r="G48" s="12" t="n"/>
      <c r="H48" s="13">
        <f>IF(OR($C48="",$E48=""),"",IFERROR(VLOOKUP($C48,'保険会社別レート'!$A$10:$C$21,IF($E48='リスト'!$B$3,2,3),FALSE),0))</f>
        <v/>
      </c>
      <c r="I48" s="12">
        <f>IF(OR($G48="",$H48=""),"",$G48*$H48)</f>
        <v/>
      </c>
      <c r="J48" s="12" t="n"/>
      <c r="K48" s="12">
        <f>IF($I48="","",$I48-N($J48))</f>
        <v/>
      </c>
      <c r="L48" s="11" t="n"/>
    </row>
    <row r="49">
      <c r="A49" s="14" t="n"/>
      <c r="B49" s="14" t="n"/>
      <c r="C49" s="14" t="n"/>
      <c r="D49" s="14" t="n"/>
      <c r="E49" s="14" t="n"/>
      <c r="F49" s="15" t="n"/>
      <c r="G49" s="16" t="n"/>
      <c r="H49" s="17">
        <f>IF(OR($C49="",$E49=""),"",IFERROR(VLOOKUP($C49,'保険会社別レート'!$A$10:$C$21,IF($E49='リスト'!$B$3,2,3),FALSE),0))</f>
        <v/>
      </c>
      <c r="I49" s="16">
        <f>IF(OR($G49="",$H49=""),"",$G49*$H49)</f>
        <v/>
      </c>
      <c r="J49" s="16" t="n"/>
      <c r="K49" s="16">
        <f>IF($I49="","",$I49-N($J49))</f>
        <v/>
      </c>
      <c r="L49" s="15" t="n"/>
    </row>
    <row r="50">
      <c r="A50" s="10" t="n"/>
      <c r="B50" s="10" t="n"/>
      <c r="C50" s="10" t="n"/>
      <c r="D50" s="10" t="n"/>
      <c r="E50" s="10" t="n"/>
      <c r="F50" s="11" t="n"/>
      <c r="G50" s="12" t="n"/>
      <c r="H50" s="13">
        <f>IF(OR($C50="",$E50=""),"",IFERROR(VLOOKUP($C50,'保険会社別レート'!$A$10:$C$21,IF($E50='リスト'!$B$3,2,3),FALSE),0))</f>
        <v/>
      </c>
      <c r="I50" s="12">
        <f>IF(OR($G50="",$H50=""),"",$G50*$H50)</f>
        <v/>
      </c>
      <c r="J50" s="12" t="n"/>
      <c r="K50" s="12">
        <f>IF($I50="","",$I50-N($J50))</f>
        <v/>
      </c>
      <c r="L50" s="11" t="n"/>
    </row>
    <row r="51">
      <c r="A51" s="14" t="n"/>
      <c r="B51" s="14" t="n"/>
      <c r="C51" s="14" t="n"/>
      <c r="D51" s="14" t="n"/>
      <c r="E51" s="14" t="n"/>
      <c r="F51" s="15" t="n"/>
      <c r="G51" s="16" t="n"/>
      <c r="H51" s="17">
        <f>IF(OR($C51="",$E51=""),"",IFERROR(VLOOKUP($C51,'保険会社別レート'!$A$10:$C$21,IF($E51='リスト'!$B$3,2,3),FALSE),0))</f>
        <v/>
      </c>
      <c r="I51" s="16">
        <f>IF(OR($G51="",$H51=""),"",$G51*$H51)</f>
        <v/>
      </c>
      <c r="J51" s="16" t="n"/>
      <c r="K51" s="16">
        <f>IF($I51="","",$I51-N($J51))</f>
        <v/>
      </c>
      <c r="L51" s="15" t="n"/>
    </row>
    <row r="52">
      <c r="A52" s="10" t="n"/>
      <c r="B52" s="10" t="n"/>
      <c r="C52" s="10" t="n"/>
      <c r="D52" s="10" t="n"/>
      <c r="E52" s="10" t="n"/>
      <c r="F52" s="11" t="n"/>
      <c r="G52" s="12" t="n"/>
      <c r="H52" s="13">
        <f>IF(OR($C52="",$E52=""),"",IFERROR(VLOOKUP($C52,'保険会社別レート'!$A$10:$C$21,IF($E52='リスト'!$B$3,2,3),FALSE),0))</f>
        <v/>
      </c>
      <c r="I52" s="12">
        <f>IF(OR($G52="",$H52=""),"",$G52*$H52)</f>
        <v/>
      </c>
      <c r="J52" s="12" t="n"/>
      <c r="K52" s="12">
        <f>IF($I52="","",$I52-N($J52))</f>
        <v/>
      </c>
      <c r="L52" s="11" t="n"/>
    </row>
    <row r="53">
      <c r="A53" s="14" t="n"/>
      <c r="B53" s="14" t="n"/>
      <c r="C53" s="14" t="n"/>
      <c r="D53" s="14" t="n"/>
      <c r="E53" s="14" t="n"/>
      <c r="F53" s="15" t="n"/>
      <c r="G53" s="16" t="n"/>
      <c r="H53" s="17">
        <f>IF(OR($C53="",$E53=""),"",IFERROR(VLOOKUP($C53,'保険会社別レート'!$A$10:$C$21,IF($E53='リスト'!$B$3,2,3),FALSE),0))</f>
        <v/>
      </c>
      <c r="I53" s="16">
        <f>IF(OR($G53="",$H53=""),"",$G53*$H53)</f>
        <v/>
      </c>
      <c r="J53" s="16" t="n"/>
      <c r="K53" s="16">
        <f>IF($I53="","",$I53-N($J53))</f>
        <v/>
      </c>
      <c r="L53" s="15" t="n"/>
    </row>
    <row r="54">
      <c r="A54" s="10" t="n"/>
      <c r="B54" s="10" t="n"/>
      <c r="C54" s="10" t="n"/>
      <c r="D54" s="10" t="n"/>
      <c r="E54" s="10" t="n"/>
      <c r="F54" s="11" t="n"/>
      <c r="G54" s="12" t="n"/>
      <c r="H54" s="13">
        <f>IF(OR($C54="",$E54=""),"",IFERROR(VLOOKUP($C54,'保険会社別レート'!$A$10:$C$21,IF($E54='リスト'!$B$3,2,3),FALSE),0))</f>
        <v/>
      </c>
      <c r="I54" s="12">
        <f>IF(OR($G54="",$H54=""),"",$G54*$H54)</f>
        <v/>
      </c>
      <c r="J54" s="12" t="n"/>
      <c r="K54" s="12">
        <f>IF($I54="","",$I54-N($J54))</f>
        <v/>
      </c>
      <c r="L54" s="11" t="n"/>
    </row>
    <row r="55">
      <c r="A55" s="14" t="n"/>
      <c r="B55" s="14" t="n"/>
      <c r="C55" s="14" t="n"/>
      <c r="D55" s="14" t="n"/>
      <c r="E55" s="14" t="n"/>
      <c r="F55" s="15" t="n"/>
      <c r="G55" s="16" t="n"/>
      <c r="H55" s="17">
        <f>IF(OR($C55="",$E55=""),"",IFERROR(VLOOKUP($C55,'保険会社別レート'!$A$10:$C$21,IF($E55='リスト'!$B$3,2,3),FALSE),0))</f>
        <v/>
      </c>
      <c r="I55" s="16">
        <f>IF(OR($G55="",$H55=""),"",$G55*$H55)</f>
        <v/>
      </c>
      <c r="J55" s="16" t="n"/>
      <c r="K55" s="16">
        <f>IF($I55="","",$I55-N($J55))</f>
        <v/>
      </c>
      <c r="L55" s="15" t="n"/>
    </row>
    <row r="56">
      <c r="A56" s="10" t="n"/>
      <c r="B56" s="10" t="n"/>
      <c r="C56" s="10" t="n"/>
      <c r="D56" s="10" t="n"/>
      <c r="E56" s="10" t="n"/>
      <c r="F56" s="11" t="n"/>
      <c r="G56" s="12" t="n"/>
      <c r="H56" s="13">
        <f>IF(OR($C56="",$E56=""),"",IFERROR(VLOOKUP($C56,'保険会社別レート'!$A$10:$C$21,IF($E56='リスト'!$B$3,2,3),FALSE),0))</f>
        <v/>
      </c>
      <c r="I56" s="12">
        <f>IF(OR($G56="",$H56=""),"",$G56*$H56)</f>
        <v/>
      </c>
      <c r="J56" s="12" t="n"/>
      <c r="K56" s="12">
        <f>IF($I56="","",$I56-N($J56))</f>
        <v/>
      </c>
      <c r="L56" s="11" t="n"/>
    </row>
    <row r="57">
      <c r="A57" s="14" t="n"/>
      <c r="B57" s="14" t="n"/>
      <c r="C57" s="14" t="n"/>
      <c r="D57" s="14" t="n"/>
      <c r="E57" s="14" t="n"/>
      <c r="F57" s="15" t="n"/>
      <c r="G57" s="16" t="n"/>
      <c r="H57" s="17">
        <f>IF(OR($C57="",$E57=""),"",IFERROR(VLOOKUP($C57,'保険会社別レート'!$A$10:$C$21,IF($E57='リスト'!$B$3,2,3),FALSE),0))</f>
        <v/>
      </c>
      <c r="I57" s="16">
        <f>IF(OR($G57="",$H57=""),"",$G57*$H57)</f>
        <v/>
      </c>
      <c r="J57" s="16" t="n"/>
      <c r="K57" s="16">
        <f>IF($I57="","",$I57-N($J57))</f>
        <v/>
      </c>
      <c r="L57" s="15" t="n"/>
    </row>
    <row r="58">
      <c r="A58" s="10" t="n"/>
      <c r="B58" s="10" t="n"/>
      <c r="C58" s="10" t="n"/>
      <c r="D58" s="10" t="n"/>
      <c r="E58" s="10" t="n"/>
      <c r="F58" s="11" t="n"/>
      <c r="G58" s="12" t="n"/>
      <c r="H58" s="13">
        <f>IF(OR($C58="",$E58=""),"",IFERROR(VLOOKUP($C58,'保険会社別レート'!$A$10:$C$21,IF($E58='リスト'!$B$3,2,3),FALSE),0))</f>
        <v/>
      </c>
      <c r="I58" s="12">
        <f>IF(OR($G58="",$H58=""),"",$G58*$H58)</f>
        <v/>
      </c>
      <c r="J58" s="12" t="n"/>
      <c r="K58" s="12">
        <f>IF($I58="","",$I58-N($J58))</f>
        <v/>
      </c>
      <c r="L58" s="11" t="n"/>
    </row>
    <row r="59">
      <c r="A59" s="14" t="n"/>
      <c r="B59" s="14" t="n"/>
      <c r="C59" s="14" t="n"/>
      <c r="D59" s="14" t="n"/>
      <c r="E59" s="14" t="n"/>
      <c r="F59" s="15" t="n"/>
      <c r="G59" s="16" t="n"/>
      <c r="H59" s="17">
        <f>IF(OR($C59="",$E59=""),"",IFERROR(VLOOKUP($C59,'保険会社別レート'!$A$10:$C$21,IF($E59='リスト'!$B$3,2,3),FALSE),0))</f>
        <v/>
      </c>
      <c r="I59" s="16">
        <f>IF(OR($G59="",$H59=""),"",$G59*$H59)</f>
        <v/>
      </c>
      <c r="J59" s="16" t="n"/>
      <c r="K59" s="16">
        <f>IF($I59="","",$I59-N($J59))</f>
        <v/>
      </c>
      <c r="L59" s="15" t="n"/>
    </row>
    <row r="60">
      <c r="A60" s="10" t="n"/>
      <c r="B60" s="10" t="n"/>
      <c r="C60" s="10" t="n"/>
      <c r="D60" s="10" t="n"/>
      <c r="E60" s="10" t="n"/>
      <c r="F60" s="11" t="n"/>
      <c r="G60" s="12" t="n"/>
      <c r="H60" s="13">
        <f>IF(OR($C60="",$E60=""),"",IFERROR(VLOOKUP($C60,'保険会社別レート'!$A$10:$C$21,IF($E60='リスト'!$B$3,2,3),FALSE),0))</f>
        <v/>
      </c>
      <c r="I60" s="12">
        <f>IF(OR($G60="",$H60=""),"",$G60*$H60)</f>
        <v/>
      </c>
      <c r="J60" s="12" t="n"/>
      <c r="K60" s="12">
        <f>IF($I60="","",$I60-N($J60))</f>
        <v/>
      </c>
      <c r="L60" s="11" t="n"/>
    </row>
    <row r="61">
      <c r="A61" s="14" t="n"/>
      <c r="B61" s="14" t="n"/>
      <c r="C61" s="14" t="n"/>
      <c r="D61" s="14" t="n"/>
      <c r="E61" s="14" t="n"/>
      <c r="F61" s="15" t="n"/>
      <c r="G61" s="16" t="n"/>
      <c r="H61" s="17">
        <f>IF(OR($C61="",$E61=""),"",IFERROR(VLOOKUP($C61,'保険会社別レート'!$A$10:$C$21,IF($E61='リスト'!$B$3,2,3),FALSE),0))</f>
        <v/>
      </c>
      <c r="I61" s="16">
        <f>IF(OR($G61="",$H61=""),"",$G61*$H61)</f>
        <v/>
      </c>
      <c r="J61" s="16" t="n"/>
      <c r="K61" s="16">
        <f>IF($I61="","",$I61-N($J61))</f>
        <v/>
      </c>
      <c r="L61" s="15" t="n"/>
    </row>
    <row r="62">
      <c r="A62" s="10" t="n"/>
      <c r="B62" s="10" t="n"/>
      <c r="C62" s="10" t="n"/>
      <c r="D62" s="10" t="n"/>
      <c r="E62" s="10" t="n"/>
      <c r="F62" s="11" t="n"/>
      <c r="G62" s="12" t="n"/>
      <c r="H62" s="13">
        <f>IF(OR($C62="",$E62=""),"",IFERROR(VLOOKUP($C62,'保険会社別レート'!$A$10:$C$21,IF($E62='リスト'!$B$3,2,3),FALSE),0))</f>
        <v/>
      </c>
      <c r="I62" s="12">
        <f>IF(OR($G62="",$H62=""),"",$G62*$H62)</f>
        <v/>
      </c>
      <c r="J62" s="12" t="n"/>
      <c r="K62" s="12">
        <f>IF($I62="","",$I62-N($J62))</f>
        <v/>
      </c>
      <c r="L62" s="11" t="n"/>
    </row>
    <row r="63">
      <c r="A63" s="14" t="n"/>
      <c r="B63" s="14" t="n"/>
      <c r="C63" s="14" t="n"/>
      <c r="D63" s="14" t="n"/>
      <c r="E63" s="14" t="n"/>
      <c r="F63" s="15" t="n"/>
      <c r="G63" s="16" t="n"/>
      <c r="H63" s="17">
        <f>IF(OR($C63="",$E63=""),"",IFERROR(VLOOKUP($C63,'保険会社別レート'!$A$10:$C$21,IF($E63='リスト'!$B$3,2,3),FALSE),0))</f>
        <v/>
      </c>
      <c r="I63" s="16">
        <f>IF(OR($G63="",$H63=""),"",$G63*$H63)</f>
        <v/>
      </c>
      <c r="J63" s="16" t="n"/>
      <c r="K63" s="16">
        <f>IF($I63="","",$I63-N($J63))</f>
        <v/>
      </c>
      <c r="L63" s="15" t="n"/>
    </row>
    <row r="64">
      <c r="A64" s="10" t="n"/>
      <c r="B64" s="10" t="n"/>
      <c r="C64" s="10" t="n"/>
      <c r="D64" s="10" t="n"/>
      <c r="E64" s="10" t="n"/>
      <c r="F64" s="11" t="n"/>
      <c r="G64" s="12" t="n"/>
      <c r="H64" s="13">
        <f>IF(OR($C64="",$E64=""),"",IFERROR(VLOOKUP($C64,'保険会社別レート'!$A$10:$C$21,IF($E64='リスト'!$B$3,2,3),FALSE),0))</f>
        <v/>
      </c>
      <c r="I64" s="12">
        <f>IF(OR($G64="",$H64=""),"",$G64*$H64)</f>
        <v/>
      </c>
      <c r="J64" s="12" t="n"/>
      <c r="K64" s="12">
        <f>IF($I64="","",$I64-N($J64))</f>
        <v/>
      </c>
      <c r="L64" s="11" t="n"/>
    </row>
    <row r="65">
      <c r="A65" s="14" t="n"/>
      <c r="B65" s="14" t="n"/>
      <c r="C65" s="14" t="n"/>
      <c r="D65" s="14" t="n"/>
      <c r="E65" s="14" t="n"/>
      <c r="F65" s="15" t="n"/>
      <c r="G65" s="16" t="n"/>
      <c r="H65" s="17">
        <f>IF(OR($C65="",$E65=""),"",IFERROR(VLOOKUP($C65,'保険会社別レート'!$A$10:$C$21,IF($E65='リスト'!$B$3,2,3),FALSE),0))</f>
        <v/>
      </c>
      <c r="I65" s="16">
        <f>IF(OR($G65="",$H65=""),"",$G65*$H65)</f>
        <v/>
      </c>
      <c r="J65" s="16" t="n"/>
      <c r="K65" s="16">
        <f>IF($I65="","",$I65-N($J65))</f>
        <v/>
      </c>
      <c r="L65" s="15" t="n"/>
    </row>
    <row r="66">
      <c r="A66" s="10" t="n"/>
      <c r="B66" s="10" t="n"/>
      <c r="C66" s="10" t="n"/>
      <c r="D66" s="10" t="n"/>
      <c r="E66" s="10" t="n"/>
      <c r="F66" s="11" t="n"/>
      <c r="G66" s="12" t="n"/>
      <c r="H66" s="13">
        <f>IF(OR($C66="",$E66=""),"",IFERROR(VLOOKUP($C66,'保険会社別レート'!$A$10:$C$21,IF($E66='リスト'!$B$3,2,3),FALSE),0))</f>
        <v/>
      </c>
      <c r="I66" s="12">
        <f>IF(OR($G66="",$H66=""),"",$G66*$H66)</f>
        <v/>
      </c>
      <c r="J66" s="12" t="n"/>
      <c r="K66" s="12">
        <f>IF($I66="","",$I66-N($J66))</f>
        <v/>
      </c>
      <c r="L66" s="11" t="n"/>
    </row>
    <row r="67">
      <c r="A67" s="14" t="n"/>
      <c r="B67" s="14" t="n"/>
      <c r="C67" s="14" t="n"/>
      <c r="D67" s="14" t="n"/>
      <c r="E67" s="14" t="n"/>
      <c r="F67" s="15" t="n"/>
      <c r="G67" s="16" t="n"/>
      <c r="H67" s="17">
        <f>IF(OR($C67="",$E67=""),"",IFERROR(VLOOKUP($C67,'保険会社別レート'!$A$10:$C$21,IF($E67='リスト'!$B$3,2,3),FALSE),0))</f>
        <v/>
      </c>
      <c r="I67" s="16">
        <f>IF(OR($G67="",$H67=""),"",$G67*$H67)</f>
        <v/>
      </c>
      <c r="J67" s="16" t="n"/>
      <c r="K67" s="16">
        <f>IF($I67="","",$I67-N($J67))</f>
        <v/>
      </c>
      <c r="L67" s="15" t="n"/>
    </row>
    <row r="68">
      <c r="A68" s="10" t="n"/>
      <c r="B68" s="10" t="n"/>
      <c r="C68" s="10" t="n"/>
      <c r="D68" s="10" t="n"/>
      <c r="E68" s="10" t="n"/>
      <c r="F68" s="11" t="n"/>
      <c r="G68" s="12" t="n"/>
      <c r="H68" s="13">
        <f>IF(OR($C68="",$E68=""),"",IFERROR(VLOOKUP($C68,'保険会社別レート'!$A$10:$C$21,IF($E68='リスト'!$B$3,2,3),FALSE),0))</f>
        <v/>
      </c>
      <c r="I68" s="12">
        <f>IF(OR($G68="",$H68=""),"",$G68*$H68)</f>
        <v/>
      </c>
      <c r="J68" s="12" t="n"/>
      <c r="K68" s="12">
        <f>IF($I68="","",$I68-N($J68))</f>
        <v/>
      </c>
      <c r="L68" s="11" t="n"/>
    </row>
    <row r="69">
      <c r="A69" s="14" t="n"/>
      <c r="B69" s="14" t="n"/>
      <c r="C69" s="14" t="n"/>
      <c r="D69" s="14" t="n"/>
      <c r="E69" s="14" t="n"/>
      <c r="F69" s="15" t="n"/>
      <c r="G69" s="16" t="n"/>
      <c r="H69" s="17">
        <f>IF(OR($C69="",$E69=""),"",IFERROR(VLOOKUP($C69,'保険会社別レート'!$A$10:$C$21,IF($E69='リスト'!$B$3,2,3),FALSE),0))</f>
        <v/>
      </c>
      <c r="I69" s="16">
        <f>IF(OR($G69="",$H69=""),"",$G69*$H69)</f>
        <v/>
      </c>
      <c r="J69" s="16" t="n"/>
      <c r="K69" s="16">
        <f>IF($I69="","",$I69-N($J69))</f>
        <v/>
      </c>
      <c r="L69" s="15" t="n"/>
    </row>
    <row r="70">
      <c r="A70" s="10" t="n"/>
      <c r="B70" s="10" t="n"/>
      <c r="C70" s="10" t="n"/>
      <c r="D70" s="10" t="n"/>
      <c r="E70" s="10" t="n"/>
      <c r="F70" s="11" t="n"/>
      <c r="G70" s="12" t="n"/>
      <c r="H70" s="13">
        <f>IF(OR($C70="",$E70=""),"",IFERROR(VLOOKUP($C70,'保険会社別レート'!$A$10:$C$21,IF($E70='リスト'!$B$3,2,3),FALSE),0))</f>
        <v/>
      </c>
      <c r="I70" s="12">
        <f>IF(OR($G70="",$H70=""),"",$G70*$H70)</f>
        <v/>
      </c>
      <c r="J70" s="12" t="n"/>
      <c r="K70" s="12">
        <f>IF($I70="","",$I70-N($J70))</f>
        <v/>
      </c>
      <c r="L70" s="11" t="n"/>
    </row>
    <row r="71">
      <c r="A71" s="14" t="n"/>
      <c r="B71" s="14" t="n"/>
      <c r="C71" s="14" t="n"/>
      <c r="D71" s="14" t="n"/>
      <c r="E71" s="14" t="n"/>
      <c r="F71" s="15" t="n"/>
      <c r="G71" s="16" t="n"/>
      <c r="H71" s="17">
        <f>IF(OR($C71="",$E71=""),"",IFERROR(VLOOKUP($C71,'保険会社別レート'!$A$10:$C$21,IF($E71='リスト'!$B$3,2,3),FALSE),0))</f>
        <v/>
      </c>
      <c r="I71" s="16">
        <f>IF(OR($G71="",$H71=""),"",$G71*$H71)</f>
        <v/>
      </c>
      <c r="J71" s="16" t="n"/>
      <c r="K71" s="16">
        <f>IF($I71="","",$I71-N($J71))</f>
        <v/>
      </c>
      <c r="L71" s="15" t="n"/>
    </row>
    <row r="72">
      <c r="A72" s="10" t="n"/>
      <c r="B72" s="10" t="n"/>
      <c r="C72" s="10" t="n"/>
      <c r="D72" s="10" t="n"/>
      <c r="E72" s="10" t="n"/>
      <c r="F72" s="11" t="n"/>
      <c r="G72" s="12" t="n"/>
      <c r="H72" s="13">
        <f>IF(OR($C72="",$E72=""),"",IFERROR(VLOOKUP($C72,'保険会社別レート'!$A$10:$C$21,IF($E72='リスト'!$B$3,2,3),FALSE),0))</f>
        <v/>
      </c>
      <c r="I72" s="12">
        <f>IF(OR($G72="",$H72=""),"",$G72*$H72)</f>
        <v/>
      </c>
      <c r="J72" s="12" t="n"/>
      <c r="K72" s="12">
        <f>IF($I72="","",$I72-N($J72))</f>
        <v/>
      </c>
      <c r="L72" s="11" t="n"/>
    </row>
    <row r="73">
      <c r="A73" s="14" t="n"/>
      <c r="B73" s="14" t="n"/>
      <c r="C73" s="14" t="n"/>
      <c r="D73" s="14" t="n"/>
      <c r="E73" s="14" t="n"/>
      <c r="F73" s="15" t="n"/>
      <c r="G73" s="16" t="n"/>
      <c r="H73" s="17">
        <f>IF(OR($C73="",$E73=""),"",IFERROR(VLOOKUP($C73,'保険会社別レート'!$A$10:$C$21,IF($E73='リスト'!$B$3,2,3),FALSE),0))</f>
        <v/>
      </c>
      <c r="I73" s="16">
        <f>IF(OR($G73="",$H73=""),"",$G73*$H73)</f>
        <v/>
      </c>
      <c r="J73" s="16" t="n"/>
      <c r="K73" s="16">
        <f>IF($I73="","",$I73-N($J73))</f>
        <v/>
      </c>
      <c r="L73" s="15" t="n"/>
    </row>
    <row r="74">
      <c r="A74" s="10" t="n"/>
      <c r="B74" s="10" t="n"/>
      <c r="C74" s="10" t="n"/>
      <c r="D74" s="10" t="n"/>
      <c r="E74" s="10" t="n"/>
      <c r="F74" s="11" t="n"/>
      <c r="G74" s="12" t="n"/>
      <c r="H74" s="13">
        <f>IF(OR($C74="",$E74=""),"",IFERROR(VLOOKUP($C74,'保険会社別レート'!$A$10:$C$21,IF($E74='リスト'!$B$3,2,3),FALSE),0))</f>
        <v/>
      </c>
      <c r="I74" s="12">
        <f>IF(OR($G74="",$H74=""),"",$G74*$H74)</f>
        <v/>
      </c>
      <c r="J74" s="12" t="n"/>
      <c r="K74" s="12">
        <f>IF($I74="","",$I74-N($J74))</f>
        <v/>
      </c>
      <c r="L74" s="11" t="n"/>
    </row>
    <row r="75">
      <c r="A75" s="14" t="n"/>
      <c r="B75" s="14" t="n"/>
      <c r="C75" s="14" t="n"/>
      <c r="D75" s="14" t="n"/>
      <c r="E75" s="14" t="n"/>
      <c r="F75" s="15" t="n"/>
      <c r="G75" s="16" t="n"/>
      <c r="H75" s="17">
        <f>IF(OR($C75="",$E75=""),"",IFERROR(VLOOKUP($C75,'保険会社別レート'!$A$10:$C$21,IF($E75='リスト'!$B$3,2,3),FALSE),0))</f>
        <v/>
      </c>
      <c r="I75" s="16">
        <f>IF(OR($G75="",$H75=""),"",$G75*$H75)</f>
        <v/>
      </c>
      <c r="J75" s="16" t="n"/>
      <c r="K75" s="16">
        <f>IF($I75="","",$I75-N($J75))</f>
        <v/>
      </c>
      <c r="L75" s="15" t="n"/>
    </row>
    <row r="76">
      <c r="A76" s="10" t="n"/>
      <c r="B76" s="10" t="n"/>
      <c r="C76" s="10" t="n"/>
      <c r="D76" s="10" t="n"/>
      <c r="E76" s="10" t="n"/>
      <c r="F76" s="11" t="n"/>
      <c r="G76" s="12" t="n"/>
      <c r="H76" s="13">
        <f>IF(OR($C76="",$E76=""),"",IFERROR(VLOOKUP($C76,'保険会社別レート'!$A$10:$C$21,IF($E76='リスト'!$B$3,2,3),FALSE),0))</f>
        <v/>
      </c>
      <c r="I76" s="12">
        <f>IF(OR($G76="",$H76=""),"",$G76*$H76)</f>
        <v/>
      </c>
      <c r="J76" s="12" t="n"/>
      <c r="K76" s="12">
        <f>IF($I76="","",$I76-N($J76))</f>
        <v/>
      </c>
      <c r="L76" s="11" t="n"/>
    </row>
    <row r="77">
      <c r="A77" s="14" t="n"/>
      <c r="B77" s="14" t="n"/>
      <c r="C77" s="14" t="n"/>
      <c r="D77" s="14" t="n"/>
      <c r="E77" s="14" t="n"/>
      <c r="F77" s="15" t="n"/>
      <c r="G77" s="16" t="n"/>
      <c r="H77" s="17">
        <f>IF(OR($C77="",$E77=""),"",IFERROR(VLOOKUP($C77,'保険会社別レート'!$A$10:$C$21,IF($E77='リスト'!$B$3,2,3),FALSE),0))</f>
        <v/>
      </c>
      <c r="I77" s="16">
        <f>IF(OR($G77="",$H77=""),"",$G77*$H77)</f>
        <v/>
      </c>
      <c r="J77" s="16" t="n"/>
      <c r="K77" s="16">
        <f>IF($I77="","",$I77-N($J77))</f>
        <v/>
      </c>
      <c r="L77" s="15" t="n"/>
    </row>
    <row r="78">
      <c r="A78" s="10" t="n"/>
      <c r="B78" s="10" t="n"/>
      <c r="C78" s="10" t="n"/>
      <c r="D78" s="10" t="n"/>
      <c r="E78" s="10" t="n"/>
      <c r="F78" s="11" t="n"/>
      <c r="G78" s="12" t="n"/>
      <c r="H78" s="13">
        <f>IF(OR($C78="",$E78=""),"",IFERROR(VLOOKUP($C78,'保険会社別レート'!$A$10:$C$21,IF($E78='リスト'!$B$3,2,3),FALSE),0))</f>
        <v/>
      </c>
      <c r="I78" s="12">
        <f>IF(OR($G78="",$H78=""),"",$G78*$H78)</f>
        <v/>
      </c>
      <c r="J78" s="12" t="n"/>
      <c r="K78" s="12">
        <f>IF($I78="","",$I78-N($J78))</f>
        <v/>
      </c>
      <c r="L78" s="11" t="n"/>
    </row>
    <row r="79">
      <c r="A79" s="14" t="n"/>
      <c r="B79" s="14" t="n"/>
      <c r="C79" s="14" t="n"/>
      <c r="D79" s="14" t="n"/>
      <c r="E79" s="14" t="n"/>
      <c r="F79" s="15" t="n"/>
      <c r="G79" s="16" t="n"/>
      <c r="H79" s="17">
        <f>IF(OR($C79="",$E79=""),"",IFERROR(VLOOKUP($C79,'保険会社別レート'!$A$10:$C$21,IF($E79='リスト'!$B$3,2,3),FALSE),0))</f>
        <v/>
      </c>
      <c r="I79" s="16">
        <f>IF(OR($G79="",$H79=""),"",$G79*$H79)</f>
        <v/>
      </c>
      <c r="J79" s="16" t="n"/>
      <c r="K79" s="16">
        <f>IF($I79="","",$I79-N($J79))</f>
        <v/>
      </c>
      <c r="L79" s="15" t="n"/>
    </row>
    <row r="80">
      <c r="A80" s="10" t="n"/>
      <c r="B80" s="10" t="n"/>
      <c r="C80" s="10" t="n"/>
      <c r="D80" s="10" t="n"/>
      <c r="E80" s="10" t="n"/>
      <c r="F80" s="11" t="n"/>
      <c r="G80" s="12" t="n"/>
      <c r="H80" s="13">
        <f>IF(OR($C80="",$E80=""),"",IFERROR(VLOOKUP($C80,'保険会社別レート'!$A$10:$C$21,IF($E80='リスト'!$B$3,2,3),FALSE),0))</f>
        <v/>
      </c>
      <c r="I80" s="12">
        <f>IF(OR($G80="",$H80=""),"",$G80*$H80)</f>
        <v/>
      </c>
      <c r="J80" s="12" t="n"/>
      <c r="K80" s="12">
        <f>IF($I80="","",$I80-N($J80))</f>
        <v/>
      </c>
      <c r="L80" s="11" t="n"/>
    </row>
    <row r="81">
      <c r="A81" s="14" t="n"/>
      <c r="B81" s="14" t="n"/>
      <c r="C81" s="14" t="n"/>
      <c r="D81" s="14" t="n"/>
      <c r="E81" s="14" t="n"/>
      <c r="F81" s="15" t="n"/>
      <c r="G81" s="16" t="n"/>
      <c r="H81" s="17">
        <f>IF(OR($C81="",$E81=""),"",IFERROR(VLOOKUP($C81,'保険会社別レート'!$A$10:$C$21,IF($E81='リスト'!$B$3,2,3),FALSE),0))</f>
        <v/>
      </c>
      <c r="I81" s="16">
        <f>IF(OR($G81="",$H81=""),"",$G81*$H81)</f>
        <v/>
      </c>
      <c r="J81" s="16" t="n"/>
      <c r="K81" s="16">
        <f>IF($I81="","",$I81-N($J81))</f>
        <v/>
      </c>
      <c r="L81" s="15" t="n"/>
    </row>
    <row r="82">
      <c r="A82" s="10" t="n"/>
      <c r="B82" s="10" t="n"/>
      <c r="C82" s="10" t="n"/>
      <c r="D82" s="10" t="n"/>
      <c r="E82" s="10" t="n"/>
      <c r="F82" s="11" t="n"/>
      <c r="G82" s="12" t="n"/>
      <c r="H82" s="13">
        <f>IF(OR($C82="",$E82=""),"",IFERROR(VLOOKUP($C82,'保険会社別レート'!$A$10:$C$21,IF($E82='リスト'!$B$3,2,3),FALSE),0))</f>
        <v/>
      </c>
      <c r="I82" s="12">
        <f>IF(OR($G82="",$H82=""),"",$G82*$H82)</f>
        <v/>
      </c>
      <c r="J82" s="12" t="n"/>
      <c r="K82" s="12">
        <f>IF($I82="","",$I82-N($J82))</f>
        <v/>
      </c>
      <c r="L82" s="11" t="n"/>
    </row>
    <row r="83">
      <c r="A83" s="14" t="n"/>
      <c r="B83" s="14" t="n"/>
      <c r="C83" s="14" t="n"/>
      <c r="D83" s="14" t="n"/>
      <c r="E83" s="14" t="n"/>
      <c r="F83" s="15" t="n"/>
      <c r="G83" s="16" t="n"/>
      <c r="H83" s="17">
        <f>IF(OR($C83="",$E83=""),"",IFERROR(VLOOKUP($C83,'保険会社別レート'!$A$10:$C$21,IF($E83='リスト'!$B$3,2,3),FALSE),0))</f>
        <v/>
      </c>
      <c r="I83" s="16">
        <f>IF(OR($G83="",$H83=""),"",$G83*$H83)</f>
        <v/>
      </c>
      <c r="J83" s="16" t="n"/>
      <c r="K83" s="16">
        <f>IF($I83="","",$I83-N($J83))</f>
        <v/>
      </c>
      <c r="L83" s="15" t="n"/>
    </row>
    <row r="84">
      <c r="A84" s="10" t="n"/>
      <c r="B84" s="10" t="n"/>
      <c r="C84" s="10" t="n"/>
      <c r="D84" s="10" t="n"/>
      <c r="E84" s="10" t="n"/>
      <c r="F84" s="11" t="n"/>
      <c r="G84" s="12" t="n"/>
      <c r="H84" s="13">
        <f>IF(OR($C84="",$E84=""),"",IFERROR(VLOOKUP($C84,'保険会社別レート'!$A$10:$C$21,IF($E84='リスト'!$B$3,2,3),FALSE),0))</f>
        <v/>
      </c>
      <c r="I84" s="12">
        <f>IF(OR($G84="",$H84=""),"",$G84*$H84)</f>
        <v/>
      </c>
      <c r="J84" s="12" t="n"/>
      <c r="K84" s="12">
        <f>IF($I84="","",$I84-N($J84))</f>
        <v/>
      </c>
      <c r="L84" s="11" t="n"/>
    </row>
    <row r="85">
      <c r="A85" s="14" t="n"/>
      <c r="B85" s="14" t="n"/>
      <c r="C85" s="14" t="n"/>
      <c r="D85" s="14" t="n"/>
      <c r="E85" s="14" t="n"/>
      <c r="F85" s="15" t="n"/>
      <c r="G85" s="16" t="n"/>
      <c r="H85" s="17">
        <f>IF(OR($C85="",$E85=""),"",IFERROR(VLOOKUP($C85,'保険会社別レート'!$A$10:$C$21,IF($E85='リスト'!$B$3,2,3),FALSE),0))</f>
        <v/>
      </c>
      <c r="I85" s="16">
        <f>IF(OR($G85="",$H85=""),"",$G85*$H85)</f>
        <v/>
      </c>
      <c r="J85" s="16" t="n"/>
      <c r="K85" s="16">
        <f>IF($I85="","",$I85-N($J85))</f>
        <v/>
      </c>
      <c r="L85" s="15" t="n"/>
    </row>
    <row r="86">
      <c r="A86" s="10" t="n"/>
      <c r="B86" s="10" t="n"/>
      <c r="C86" s="10" t="n"/>
      <c r="D86" s="10" t="n"/>
      <c r="E86" s="10" t="n"/>
      <c r="F86" s="11" t="n"/>
      <c r="G86" s="12" t="n"/>
      <c r="H86" s="13">
        <f>IF(OR($C86="",$E86=""),"",IFERROR(VLOOKUP($C86,'保険会社別レート'!$A$10:$C$21,IF($E86='リスト'!$B$3,2,3),FALSE),0))</f>
        <v/>
      </c>
      <c r="I86" s="12">
        <f>IF(OR($G86="",$H86=""),"",$G86*$H86)</f>
        <v/>
      </c>
      <c r="J86" s="12" t="n"/>
      <c r="K86" s="12">
        <f>IF($I86="","",$I86-N($J86))</f>
        <v/>
      </c>
      <c r="L86" s="11" t="n"/>
    </row>
    <row r="87">
      <c r="A87" s="14" t="n"/>
      <c r="B87" s="14" t="n"/>
      <c r="C87" s="14" t="n"/>
      <c r="D87" s="14" t="n"/>
      <c r="E87" s="14" t="n"/>
      <c r="F87" s="15" t="n"/>
      <c r="G87" s="16" t="n"/>
      <c r="H87" s="17">
        <f>IF(OR($C87="",$E87=""),"",IFERROR(VLOOKUP($C87,'保険会社別レート'!$A$10:$C$21,IF($E87='リスト'!$B$3,2,3),FALSE),0))</f>
        <v/>
      </c>
      <c r="I87" s="16">
        <f>IF(OR($G87="",$H87=""),"",$G87*$H87)</f>
        <v/>
      </c>
      <c r="J87" s="16" t="n"/>
      <c r="K87" s="16">
        <f>IF($I87="","",$I87-N($J87))</f>
        <v/>
      </c>
      <c r="L87" s="15" t="n"/>
    </row>
    <row r="88">
      <c r="A88" s="10" t="n"/>
      <c r="B88" s="10" t="n"/>
      <c r="C88" s="10" t="n"/>
      <c r="D88" s="10" t="n"/>
      <c r="E88" s="10" t="n"/>
      <c r="F88" s="11" t="n"/>
      <c r="G88" s="12" t="n"/>
      <c r="H88" s="13">
        <f>IF(OR($C88="",$E88=""),"",IFERROR(VLOOKUP($C88,'保険会社別レート'!$A$10:$C$21,IF($E88='リスト'!$B$3,2,3),FALSE),0))</f>
        <v/>
      </c>
      <c r="I88" s="12">
        <f>IF(OR($G88="",$H88=""),"",$G88*$H88)</f>
        <v/>
      </c>
      <c r="J88" s="12" t="n"/>
      <c r="K88" s="12">
        <f>IF($I88="","",$I88-N($J88))</f>
        <v/>
      </c>
      <c r="L88" s="11" t="n"/>
    </row>
    <row r="89">
      <c r="A89" s="14" t="n"/>
      <c r="B89" s="14" t="n"/>
      <c r="C89" s="14" t="n"/>
      <c r="D89" s="14" t="n"/>
      <c r="E89" s="14" t="n"/>
      <c r="F89" s="15" t="n"/>
      <c r="G89" s="16" t="n"/>
      <c r="H89" s="17">
        <f>IF(OR($C89="",$E89=""),"",IFERROR(VLOOKUP($C89,'保険会社別レート'!$A$10:$C$21,IF($E89='リスト'!$B$3,2,3),FALSE),0))</f>
        <v/>
      </c>
      <c r="I89" s="16">
        <f>IF(OR($G89="",$H89=""),"",$G89*$H89)</f>
        <v/>
      </c>
      <c r="J89" s="16" t="n"/>
      <c r="K89" s="16">
        <f>IF($I89="","",$I89-N($J89))</f>
        <v/>
      </c>
      <c r="L89" s="15" t="n"/>
    </row>
    <row r="90">
      <c r="A90" s="10" t="n"/>
      <c r="B90" s="10" t="n"/>
      <c r="C90" s="10" t="n"/>
      <c r="D90" s="10" t="n"/>
      <c r="E90" s="10" t="n"/>
      <c r="F90" s="11" t="n"/>
      <c r="G90" s="12" t="n"/>
      <c r="H90" s="13">
        <f>IF(OR($C90="",$E90=""),"",IFERROR(VLOOKUP($C90,'保険会社別レート'!$A$10:$C$21,IF($E90='リスト'!$B$3,2,3),FALSE),0))</f>
        <v/>
      </c>
      <c r="I90" s="12">
        <f>IF(OR($G90="",$H90=""),"",$G90*$H90)</f>
        <v/>
      </c>
      <c r="J90" s="12" t="n"/>
      <c r="K90" s="12">
        <f>IF($I90="","",$I90-N($J90))</f>
        <v/>
      </c>
      <c r="L90" s="11" t="n"/>
    </row>
    <row r="91">
      <c r="A91" s="14" t="n"/>
      <c r="B91" s="14" t="n"/>
      <c r="C91" s="14" t="n"/>
      <c r="D91" s="14" t="n"/>
      <c r="E91" s="14" t="n"/>
      <c r="F91" s="15" t="n"/>
      <c r="G91" s="16" t="n"/>
      <c r="H91" s="17">
        <f>IF(OR($C91="",$E91=""),"",IFERROR(VLOOKUP($C91,'保険会社別レート'!$A$10:$C$21,IF($E91='リスト'!$B$3,2,3),FALSE),0))</f>
        <v/>
      </c>
      <c r="I91" s="16">
        <f>IF(OR($G91="",$H91=""),"",$G91*$H91)</f>
        <v/>
      </c>
      <c r="J91" s="16" t="n"/>
      <c r="K91" s="16">
        <f>IF($I91="","",$I91-N($J91))</f>
        <v/>
      </c>
      <c r="L91" s="15" t="n"/>
    </row>
    <row r="92">
      <c r="A92" s="10" t="n"/>
      <c r="B92" s="10" t="n"/>
      <c r="C92" s="10" t="n"/>
      <c r="D92" s="10" t="n"/>
      <c r="E92" s="10" t="n"/>
      <c r="F92" s="11" t="n"/>
      <c r="G92" s="12" t="n"/>
      <c r="H92" s="13">
        <f>IF(OR($C92="",$E92=""),"",IFERROR(VLOOKUP($C92,'保険会社別レート'!$A$10:$C$21,IF($E92='リスト'!$B$3,2,3),FALSE),0))</f>
        <v/>
      </c>
      <c r="I92" s="12">
        <f>IF(OR($G92="",$H92=""),"",$G92*$H92)</f>
        <v/>
      </c>
      <c r="J92" s="12" t="n"/>
      <c r="K92" s="12">
        <f>IF($I92="","",$I92-N($J92))</f>
        <v/>
      </c>
      <c r="L92" s="11" t="n"/>
    </row>
    <row r="93">
      <c r="A93" s="14" t="n"/>
      <c r="B93" s="14" t="n"/>
      <c r="C93" s="14" t="n"/>
      <c r="D93" s="14" t="n"/>
      <c r="E93" s="14" t="n"/>
      <c r="F93" s="15" t="n"/>
      <c r="G93" s="16" t="n"/>
      <c r="H93" s="17">
        <f>IF(OR($C93="",$E93=""),"",IFERROR(VLOOKUP($C93,'保険会社別レート'!$A$10:$C$21,IF($E93='リスト'!$B$3,2,3),FALSE),0))</f>
        <v/>
      </c>
      <c r="I93" s="16">
        <f>IF(OR($G93="",$H93=""),"",$G93*$H93)</f>
        <v/>
      </c>
      <c r="J93" s="16" t="n"/>
      <c r="K93" s="16">
        <f>IF($I93="","",$I93-N($J93))</f>
        <v/>
      </c>
      <c r="L93" s="15" t="n"/>
    </row>
    <row r="94">
      <c r="A94" s="10" t="n"/>
      <c r="B94" s="10" t="n"/>
      <c r="C94" s="10" t="n"/>
      <c r="D94" s="10" t="n"/>
      <c r="E94" s="10" t="n"/>
      <c r="F94" s="11" t="n"/>
      <c r="G94" s="12" t="n"/>
      <c r="H94" s="13">
        <f>IF(OR($C94="",$E94=""),"",IFERROR(VLOOKUP($C94,'保険会社別レート'!$A$10:$C$21,IF($E94='リスト'!$B$3,2,3),FALSE),0))</f>
        <v/>
      </c>
      <c r="I94" s="12">
        <f>IF(OR($G94="",$H94=""),"",$G94*$H94)</f>
        <v/>
      </c>
      <c r="J94" s="12" t="n"/>
      <c r="K94" s="12">
        <f>IF($I94="","",$I94-N($J94))</f>
        <v/>
      </c>
      <c r="L94" s="11" t="n"/>
    </row>
    <row r="95">
      <c r="A95" s="14" t="n"/>
      <c r="B95" s="14" t="n"/>
      <c r="C95" s="14" t="n"/>
      <c r="D95" s="14" t="n"/>
      <c r="E95" s="14" t="n"/>
      <c r="F95" s="15" t="n"/>
      <c r="G95" s="16" t="n"/>
      <c r="H95" s="17">
        <f>IF(OR($C95="",$E95=""),"",IFERROR(VLOOKUP($C95,'保険会社別レート'!$A$10:$C$21,IF($E95='リスト'!$B$3,2,3),FALSE),0))</f>
        <v/>
      </c>
      <c r="I95" s="16">
        <f>IF(OR($G95="",$H95=""),"",$G95*$H95)</f>
        <v/>
      </c>
      <c r="J95" s="16" t="n"/>
      <c r="K95" s="16">
        <f>IF($I95="","",$I95-N($J95))</f>
        <v/>
      </c>
      <c r="L95" s="15" t="n"/>
    </row>
    <row r="96">
      <c r="A96" s="10" t="n"/>
      <c r="B96" s="10" t="n"/>
      <c r="C96" s="10" t="n"/>
      <c r="D96" s="10" t="n"/>
      <c r="E96" s="10" t="n"/>
      <c r="F96" s="11" t="n"/>
      <c r="G96" s="12" t="n"/>
      <c r="H96" s="13">
        <f>IF(OR($C96="",$E96=""),"",IFERROR(VLOOKUP($C96,'保険会社別レート'!$A$10:$C$21,IF($E96='リスト'!$B$3,2,3),FALSE),0))</f>
        <v/>
      </c>
      <c r="I96" s="12">
        <f>IF(OR($G96="",$H96=""),"",$G96*$H96)</f>
        <v/>
      </c>
      <c r="J96" s="12" t="n"/>
      <c r="K96" s="12">
        <f>IF($I96="","",$I96-N($J96))</f>
        <v/>
      </c>
      <c r="L96" s="11" t="n"/>
    </row>
    <row r="97">
      <c r="A97" s="14" t="n"/>
      <c r="B97" s="14" t="n"/>
      <c r="C97" s="14" t="n"/>
      <c r="D97" s="14" t="n"/>
      <c r="E97" s="14" t="n"/>
      <c r="F97" s="15" t="n"/>
      <c r="G97" s="16" t="n"/>
      <c r="H97" s="17">
        <f>IF(OR($C97="",$E97=""),"",IFERROR(VLOOKUP($C97,'保険会社別レート'!$A$10:$C$21,IF($E97='リスト'!$B$3,2,3),FALSE),0))</f>
        <v/>
      </c>
      <c r="I97" s="16">
        <f>IF(OR($G97="",$H97=""),"",$G97*$H97)</f>
        <v/>
      </c>
      <c r="J97" s="16" t="n"/>
      <c r="K97" s="16">
        <f>IF($I97="","",$I97-N($J97))</f>
        <v/>
      </c>
      <c r="L97" s="15" t="n"/>
    </row>
    <row r="98">
      <c r="A98" s="10" t="n"/>
      <c r="B98" s="10" t="n"/>
      <c r="C98" s="10" t="n"/>
      <c r="D98" s="10" t="n"/>
      <c r="E98" s="10" t="n"/>
      <c r="F98" s="11" t="n"/>
      <c r="G98" s="12" t="n"/>
      <c r="H98" s="13">
        <f>IF(OR($C98="",$E98=""),"",IFERROR(VLOOKUP($C98,'保険会社別レート'!$A$10:$C$21,IF($E98='リスト'!$B$3,2,3),FALSE),0))</f>
        <v/>
      </c>
      <c r="I98" s="12">
        <f>IF(OR($G98="",$H98=""),"",$G98*$H98)</f>
        <v/>
      </c>
      <c r="J98" s="12" t="n"/>
      <c r="K98" s="12">
        <f>IF($I98="","",$I98-N($J98))</f>
        <v/>
      </c>
      <c r="L98" s="11" t="n"/>
    </row>
    <row r="99">
      <c r="A99" s="14" t="n"/>
      <c r="B99" s="14" t="n"/>
      <c r="C99" s="14" t="n"/>
      <c r="D99" s="14" t="n"/>
      <c r="E99" s="14" t="n"/>
      <c r="F99" s="15" t="n"/>
      <c r="G99" s="16" t="n"/>
      <c r="H99" s="17">
        <f>IF(OR($C99="",$E99=""),"",IFERROR(VLOOKUP($C99,'保険会社別レート'!$A$10:$C$21,IF($E99='リスト'!$B$3,2,3),FALSE),0))</f>
        <v/>
      </c>
      <c r="I99" s="16">
        <f>IF(OR($G99="",$H99=""),"",$G99*$H99)</f>
        <v/>
      </c>
      <c r="J99" s="16" t="n"/>
      <c r="K99" s="16">
        <f>IF($I99="","",$I99-N($J99))</f>
        <v/>
      </c>
      <c r="L99" s="15" t="n"/>
    </row>
    <row r="100">
      <c r="A100" s="10" t="n"/>
      <c r="B100" s="10" t="n"/>
      <c r="C100" s="10" t="n"/>
      <c r="D100" s="10" t="n"/>
      <c r="E100" s="10" t="n"/>
      <c r="F100" s="11" t="n"/>
      <c r="G100" s="12" t="n"/>
      <c r="H100" s="13">
        <f>IF(OR($C100="",$E100=""),"",IFERROR(VLOOKUP($C100,'保険会社別レート'!$A$10:$C$21,IF($E100='リスト'!$B$3,2,3),FALSE),0))</f>
        <v/>
      </c>
      <c r="I100" s="12">
        <f>IF(OR($G100="",$H100=""),"",$G100*$H100)</f>
        <v/>
      </c>
      <c r="J100" s="12" t="n"/>
      <c r="K100" s="12">
        <f>IF($I100="","",$I100-N($J100))</f>
        <v/>
      </c>
      <c r="L100" s="11" t="n"/>
    </row>
    <row r="101">
      <c r="A101" s="14" t="n"/>
      <c r="B101" s="14" t="n"/>
      <c r="C101" s="14" t="n"/>
      <c r="D101" s="14" t="n"/>
      <c r="E101" s="14" t="n"/>
      <c r="F101" s="15" t="n"/>
      <c r="G101" s="16" t="n"/>
      <c r="H101" s="17">
        <f>IF(OR($C101="",$E101=""),"",IFERROR(VLOOKUP($C101,'保険会社別レート'!$A$10:$C$21,IF($E101='リスト'!$B$3,2,3),FALSE),0))</f>
        <v/>
      </c>
      <c r="I101" s="16">
        <f>IF(OR($G101="",$H101=""),"",$G101*$H101)</f>
        <v/>
      </c>
      <c r="J101" s="16" t="n"/>
      <c r="K101" s="16">
        <f>IF($I101="","",$I101-N($J101))</f>
        <v/>
      </c>
      <c r="L101" s="15" t="n"/>
    </row>
    <row r="102">
      <c r="A102" s="10" t="n"/>
      <c r="B102" s="10" t="n"/>
      <c r="C102" s="10" t="n"/>
      <c r="D102" s="10" t="n"/>
      <c r="E102" s="10" t="n"/>
      <c r="F102" s="11" t="n"/>
      <c r="G102" s="12" t="n"/>
      <c r="H102" s="13">
        <f>IF(OR($C102="",$E102=""),"",IFERROR(VLOOKUP($C102,'保険会社別レート'!$A$10:$C$21,IF($E102='リスト'!$B$3,2,3),FALSE),0))</f>
        <v/>
      </c>
      <c r="I102" s="12">
        <f>IF(OR($G102="",$H102=""),"",$G102*$H102)</f>
        <v/>
      </c>
      <c r="J102" s="12" t="n"/>
      <c r="K102" s="12">
        <f>IF($I102="","",$I102-N($J102))</f>
        <v/>
      </c>
      <c r="L102" s="11" t="n"/>
    </row>
    <row r="103">
      <c r="A103" s="14" t="n"/>
      <c r="B103" s="14" t="n"/>
      <c r="C103" s="14" t="n"/>
      <c r="D103" s="14" t="n"/>
      <c r="E103" s="14" t="n"/>
      <c r="F103" s="15" t="n"/>
      <c r="G103" s="16" t="n"/>
      <c r="H103" s="17">
        <f>IF(OR($C103="",$E103=""),"",IFERROR(VLOOKUP($C103,'保険会社別レート'!$A$10:$C$21,IF($E103='リスト'!$B$3,2,3),FALSE),0))</f>
        <v/>
      </c>
      <c r="I103" s="16">
        <f>IF(OR($G103="",$H103=""),"",$G103*$H103)</f>
        <v/>
      </c>
      <c r="J103" s="16" t="n"/>
      <c r="K103" s="16">
        <f>IF($I103="","",$I103-N($J103))</f>
        <v/>
      </c>
      <c r="L103" s="15" t="n"/>
    </row>
    <row r="104">
      <c r="A104" s="10" t="n"/>
      <c r="B104" s="10" t="n"/>
      <c r="C104" s="10" t="n"/>
      <c r="D104" s="10" t="n"/>
      <c r="E104" s="10" t="n"/>
      <c r="F104" s="11" t="n"/>
      <c r="G104" s="12" t="n"/>
      <c r="H104" s="13">
        <f>IF(OR($C104="",$E104=""),"",IFERROR(VLOOKUP($C104,'保険会社別レート'!$A$10:$C$21,IF($E104='リスト'!$B$3,2,3),FALSE),0))</f>
        <v/>
      </c>
      <c r="I104" s="12">
        <f>IF(OR($G104="",$H104=""),"",$G104*$H104)</f>
        <v/>
      </c>
      <c r="J104" s="12" t="n"/>
      <c r="K104" s="12">
        <f>IF($I104="","",$I104-N($J104))</f>
        <v/>
      </c>
      <c r="L104" s="11" t="n"/>
    </row>
    <row r="105">
      <c r="A105" s="14" t="n"/>
      <c r="B105" s="14" t="n"/>
      <c r="C105" s="14" t="n"/>
      <c r="D105" s="14" t="n"/>
      <c r="E105" s="14" t="n"/>
      <c r="F105" s="15" t="n"/>
      <c r="G105" s="16" t="n"/>
      <c r="H105" s="17">
        <f>IF(OR($C105="",$E105=""),"",IFERROR(VLOOKUP($C105,'保険会社別レート'!$A$10:$C$21,IF($E105='リスト'!$B$3,2,3),FALSE),0))</f>
        <v/>
      </c>
      <c r="I105" s="16">
        <f>IF(OR($G105="",$H105=""),"",$G105*$H105)</f>
        <v/>
      </c>
      <c r="J105" s="16" t="n"/>
      <c r="K105" s="16">
        <f>IF($I105="","",$I105-N($J105))</f>
        <v/>
      </c>
      <c r="L105" s="15" t="n"/>
    </row>
    <row r="106">
      <c r="A106" s="10" t="n"/>
      <c r="B106" s="10" t="n"/>
      <c r="C106" s="10" t="n"/>
      <c r="D106" s="10" t="n"/>
      <c r="E106" s="10" t="n"/>
      <c r="F106" s="11" t="n"/>
      <c r="G106" s="12" t="n"/>
      <c r="H106" s="13">
        <f>IF(OR($C106="",$E106=""),"",IFERROR(VLOOKUP($C106,'保険会社別レート'!$A$10:$C$21,IF($E106='リスト'!$B$3,2,3),FALSE),0))</f>
        <v/>
      </c>
      <c r="I106" s="12">
        <f>IF(OR($G106="",$H106=""),"",$G106*$H106)</f>
        <v/>
      </c>
      <c r="J106" s="12" t="n"/>
      <c r="K106" s="12">
        <f>IF($I106="","",$I106-N($J106))</f>
        <v/>
      </c>
      <c r="L106" s="11" t="n"/>
    </row>
    <row r="107">
      <c r="A107" s="14" t="n"/>
      <c r="B107" s="14" t="n"/>
      <c r="C107" s="14" t="n"/>
      <c r="D107" s="14" t="n"/>
      <c r="E107" s="14" t="n"/>
      <c r="F107" s="15" t="n"/>
      <c r="G107" s="16" t="n"/>
      <c r="H107" s="17">
        <f>IF(OR($C107="",$E107=""),"",IFERROR(VLOOKUP($C107,'保険会社別レート'!$A$10:$C$21,IF($E107='リスト'!$B$3,2,3),FALSE),0))</f>
        <v/>
      </c>
      <c r="I107" s="16">
        <f>IF(OR($G107="",$H107=""),"",$G107*$H107)</f>
        <v/>
      </c>
      <c r="J107" s="16" t="n"/>
      <c r="K107" s="16">
        <f>IF($I107="","",$I107-N($J107))</f>
        <v/>
      </c>
      <c r="L107" s="15" t="n"/>
    </row>
    <row r="108">
      <c r="A108" s="10" t="n"/>
      <c r="B108" s="10" t="n"/>
      <c r="C108" s="10" t="n"/>
      <c r="D108" s="10" t="n"/>
      <c r="E108" s="10" t="n"/>
      <c r="F108" s="11" t="n"/>
      <c r="G108" s="12" t="n"/>
      <c r="H108" s="13">
        <f>IF(OR($C108="",$E108=""),"",IFERROR(VLOOKUP($C108,'保険会社別レート'!$A$10:$C$21,IF($E108='リスト'!$B$3,2,3),FALSE),0))</f>
        <v/>
      </c>
      <c r="I108" s="12">
        <f>IF(OR($G108="",$H108=""),"",$G108*$H108)</f>
        <v/>
      </c>
      <c r="J108" s="12" t="n"/>
      <c r="K108" s="12">
        <f>IF($I108="","",$I108-N($J108))</f>
        <v/>
      </c>
      <c r="L108" s="11" t="n"/>
    </row>
    <row r="109">
      <c r="A109" s="14" t="n"/>
      <c r="B109" s="14" t="n"/>
      <c r="C109" s="14" t="n"/>
      <c r="D109" s="14" t="n"/>
      <c r="E109" s="14" t="n"/>
      <c r="F109" s="15" t="n"/>
      <c r="G109" s="16" t="n"/>
      <c r="H109" s="17">
        <f>IF(OR($C109="",$E109=""),"",IFERROR(VLOOKUP($C109,'保険会社別レート'!$A$10:$C$21,IF($E109='リスト'!$B$3,2,3),FALSE),0))</f>
        <v/>
      </c>
      <c r="I109" s="16">
        <f>IF(OR($G109="",$H109=""),"",$G109*$H109)</f>
        <v/>
      </c>
      <c r="J109" s="16" t="n"/>
      <c r="K109" s="16">
        <f>IF($I109="","",$I109-N($J109))</f>
        <v/>
      </c>
      <c r="L109" s="15" t="n"/>
    </row>
    <row r="110">
      <c r="A110" s="10" t="n"/>
      <c r="B110" s="10" t="n"/>
      <c r="C110" s="10" t="n"/>
      <c r="D110" s="10" t="n"/>
      <c r="E110" s="10" t="n"/>
      <c r="F110" s="11" t="n"/>
      <c r="G110" s="12" t="n"/>
      <c r="H110" s="13">
        <f>IF(OR($C110="",$E110=""),"",IFERROR(VLOOKUP($C110,'保険会社別レート'!$A$10:$C$21,IF($E110='リスト'!$B$3,2,3),FALSE),0))</f>
        <v/>
      </c>
      <c r="I110" s="12">
        <f>IF(OR($G110="",$H110=""),"",$G110*$H110)</f>
        <v/>
      </c>
      <c r="J110" s="12" t="n"/>
      <c r="K110" s="12">
        <f>IF($I110="","",$I110-N($J110))</f>
        <v/>
      </c>
      <c r="L110" s="11" t="n"/>
    </row>
    <row r="111">
      <c r="A111" s="14" t="n"/>
      <c r="B111" s="14" t="n"/>
      <c r="C111" s="14" t="n"/>
      <c r="D111" s="14" t="n"/>
      <c r="E111" s="14" t="n"/>
      <c r="F111" s="15" t="n"/>
      <c r="G111" s="16" t="n"/>
      <c r="H111" s="17">
        <f>IF(OR($C111="",$E111=""),"",IFERROR(VLOOKUP($C111,'保険会社別レート'!$A$10:$C$21,IF($E111='リスト'!$B$3,2,3),FALSE),0))</f>
        <v/>
      </c>
      <c r="I111" s="16">
        <f>IF(OR($G111="",$H111=""),"",$G111*$H111)</f>
        <v/>
      </c>
      <c r="J111" s="16" t="n"/>
      <c r="K111" s="16">
        <f>IF($I111="","",$I111-N($J111))</f>
        <v/>
      </c>
      <c r="L111" s="15" t="n"/>
    </row>
    <row r="112">
      <c r="A112" s="10" t="n"/>
      <c r="B112" s="10" t="n"/>
      <c r="C112" s="10" t="n"/>
      <c r="D112" s="10" t="n"/>
      <c r="E112" s="10" t="n"/>
      <c r="F112" s="11" t="n"/>
      <c r="G112" s="12" t="n"/>
      <c r="H112" s="13">
        <f>IF(OR($C112="",$E112=""),"",IFERROR(VLOOKUP($C112,'保険会社別レート'!$A$10:$C$21,IF($E112='リスト'!$B$3,2,3),FALSE),0))</f>
        <v/>
      </c>
      <c r="I112" s="12">
        <f>IF(OR($G112="",$H112=""),"",$G112*$H112)</f>
        <v/>
      </c>
      <c r="J112" s="12" t="n"/>
      <c r="K112" s="12">
        <f>IF($I112="","",$I112-N($J112))</f>
        <v/>
      </c>
      <c r="L112" s="11" t="n"/>
    </row>
    <row r="113">
      <c r="A113" s="14" t="n"/>
      <c r="B113" s="14" t="n"/>
      <c r="C113" s="14" t="n"/>
      <c r="D113" s="14" t="n"/>
      <c r="E113" s="14" t="n"/>
      <c r="F113" s="15" t="n"/>
      <c r="G113" s="16" t="n"/>
      <c r="H113" s="17">
        <f>IF(OR($C113="",$E113=""),"",IFERROR(VLOOKUP($C113,'保険会社別レート'!$A$10:$C$21,IF($E113='リスト'!$B$3,2,3),FALSE),0))</f>
        <v/>
      </c>
      <c r="I113" s="16">
        <f>IF(OR($G113="",$H113=""),"",$G113*$H113)</f>
        <v/>
      </c>
      <c r="J113" s="16" t="n"/>
      <c r="K113" s="16">
        <f>IF($I113="","",$I113-N($J113))</f>
        <v/>
      </c>
      <c r="L113" s="15" t="n"/>
    </row>
    <row r="114">
      <c r="A114" s="10" t="n"/>
      <c r="B114" s="10" t="n"/>
      <c r="C114" s="10" t="n"/>
      <c r="D114" s="10" t="n"/>
      <c r="E114" s="10" t="n"/>
      <c r="F114" s="11" t="n"/>
      <c r="G114" s="12" t="n"/>
      <c r="H114" s="13">
        <f>IF(OR($C114="",$E114=""),"",IFERROR(VLOOKUP($C114,'保険会社別レート'!$A$10:$C$21,IF($E114='リスト'!$B$3,2,3),FALSE),0))</f>
        <v/>
      </c>
      <c r="I114" s="12">
        <f>IF(OR($G114="",$H114=""),"",$G114*$H114)</f>
        <v/>
      </c>
      <c r="J114" s="12" t="n"/>
      <c r="K114" s="12">
        <f>IF($I114="","",$I114-N($J114))</f>
        <v/>
      </c>
      <c r="L114" s="11" t="n"/>
    </row>
    <row r="115">
      <c r="A115" s="14" t="n"/>
      <c r="B115" s="14" t="n"/>
      <c r="C115" s="14" t="n"/>
      <c r="D115" s="14" t="n"/>
      <c r="E115" s="14" t="n"/>
      <c r="F115" s="15" t="n"/>
      <c r="G115" s="16" t="n"/>
      <c r="H115" s="17">
        <f>IF(OR($C115="",$E115=""),"",IFERROR(VLOOKUP($C115,'保険会社別レート'!$A$10:$C$21,IF($E115='リスト'!$B$3,2,3),FALSE),0))</f>
        <v/>
      </c>
      <c r="I115" s="16">
        <f>IF(OR($G115="",$H115=""),"",$G115*$H115)</f>
        <v/>
      </c>
      <c r="J115" s="16" t="n"/>
      <c r="K115" s="16">
        <f>IF($I115="","",$I115-N($J115))</f>
        <v/>
      </c>
      <c r="L115" s="15" t="n"/>
    </row>
    <row r="116">
      <c r="A116" s="10" t="n"/>
      <c r="B116" s="10" t="n"/>
      <c r="C116" s="10" t="n"/>
      <c r="D116" s="10" t="n"/>
      <c r="E116" s="10" t="n"/>
      <c r="F116" s="11" t="n"/>
      <c r="G116" s="12" t="n"/>
      <c r="H116" s="13">
        <f>IF(OR($C116="",$E116=""),"",IFERROR(VLOOKUP($C116,'保険会社別レート'!$A$10:$C$21,IF($E116='リスト'!$B$3,2,3),FALSE),0))</f>
        <v/>
      </c>
      <c r="I116" s="12">
        <f>IF(OR($G116="",$H116=""),"",$G116*$H116)</f>
        <v/>
      </c>
      <c r="J116" s="12" t="n"/>
      <c r="K116" s="12">
        <f>IF($I116="","",$I116-N($J116))</f>
        <v/>
      </c>
      <c r="L116" s="11" t="n"/>
    </row>
    <row r="117">
      <c r="A117" s="14" t="n"/>
      <c r="B117" s="14" t="n"/>
      <c r="C117" s="14" t="n"/>
      <c r="D117" s="14" t="n"/>
      <c r="E117" s="14" t="n"/>
      <c r="F117" s="15" t="n"/>
      <c r="G117" s="16" t="n"/>
      <c r="H117" s="17">
        <f>IF(OR($C117="",$E117=""),"",IFERROR(VLOOKUP($C117,'保険会社別レート'!$A$10:$C$21,IF($E117='リスト'!$B$3,2,3),FALSE),0))</f>
        <v/>
      </c>
      <c r="I117" s="16">
        <f>IF(OR($G117="",$H117=""),"",$G117*$H117)</f>
        <v/>
      </c>
      <c r="J117" s="16" t="n"/>
      <c r="K117" s="16">
        <f>IF($I117="","",$I117-N($J117))</f>
        <v/>
      </c>
      <c r="L117" s="15" t="n"/>
    </row>
    <row r="118">
      <c r="A118" s="10" t="n"/>
      <c r="B118" s="10" t="n"/>
      <c r="C118" s="10" t="n"/>
      <c r="D118" s="10" t="n"/>
      <c r="E118" s="10" t="n"/>
      <c r="F118" s="11" t="n"/>
      <c r="G118" s="12" t="n"/>
      <c r="H118" s="13">
        <f>IF(OR($C118="",$E118=""),"",IFERROR(VLOOKUP($C118,'保険会社別レート'!$A$10:$C$21,IF($E118='リスト'!$B$3,2,3),FALSE),0))</f>
        <v/>
      </c>
      <c r="I118" s="12">
        <f>IF(OR($G118="",$H118=""),"",$G118*$H118)</f>
        <v/>
      </c>
      <c r="J118" s="12" t="n"/>
      <c r="K118" s="12">
        <f>IF($I118="","",$I118-N($J118))</f>
        <v/>
      </c>
      <c r="L118" s="11" t="n"/>
    </row>
    <row r="119">
      <c r="A119" s="14" t="n"/>
      <c r="B119" s="14" t="n"/>
      <c r="C119" s="14" t="n"/>
      <c r="D119" s="14" t="n"/>
      <c r="E119" s="14" t="n"/>
      <c r="F119" s="15" t="n"/>
      <c r="G119" s="16" t="n"/>
      <c r="H119" s="17">
        <f>IF(OR($C119="",$E119=""),"",IFERROR(VLOOKUP($C119,'保険会社別レート'!$A$10:$C$21,IF($E119='リスト'!$B$3,2,3),FALSE),0))</f>
        <v/>
      </c>
      <c r="I119" s="16">
        <f>IF(OR($G119="",$H119=""),"",$G119*$H119)</f>
        <v/>
      </c>
      <c r="J119" s="16" t="n"/>
      <c r="K119" s="16">
        <f>IF($I119="","",$I119-N($J119))</f>
        <v/>
      </c>
      <c r="L119" s="15" t="n"/>
    </row>
    <row r="120">
      <c r="A120" s="10" t="n"/>
      <c r="B120" s="10" t="n"/>
      <c r="C120" s="10" t="n"/>
      <c r="D120" s="10" t="n"/>
      <c r="E120" s="10" t="n"/>
      <c r="F120" s="11" t="n"/>
      <c r="G120" s="12" t="n"/>
      <c r="H120" s="13">
        <f>IF(OR($C120="",$E120=""),"",IFERROR(VLOOKUP($C120,'保険会社別レート'!$A$10:$C$21,IF($E120='リスト'!$B$3,2,3),FALSE),0))</f>
        <v/>
      </c>
      <c r="I120" s="12">
        <f>IF(OR($G120="",$H120=""),"",$G120*$H120)</f>
        <v/>
      </c>
      <c r="J120" s="12" t="n"/>
      <c r="K120" s="12">
        <f>IF($I120="","",$I120-N($J120))</f>
        <v/>
      </c>
      <c r="L120" s="11" t="n"/>
    </row>
    <row r="121">
      <c r="A121" s="14" t="n"/>
      <c r="B121" s="14" t="n"/>
      <c r="C121" s="14" t="n"/>
      <c r="D121" s="14" t="n"/>
      <c r="E121" s="14" t="n"/>
      <c r="F121" s="15" t="n"/>
      <c r="G121" s="16" t="n"/>
      <c r="H121" s="17">
        <f>IF(OR($C121="",$E121=""),"",IFERROR(VLOOKUP($C121,'保険会社別レート'!$A$10:$C$21,IF($E121='リスト'!$B$3,2,3),FALSE),0))</f>
        <v/>
      </c>
      <c r="I121" s="16">
        <f>IF(OR($G121="",$H121=""),"",$G121*$H121)</f>
        <v/>
      </c>
      <c r="J121" s="16" t="n"/>
      <c r="K121" s="16">
        <f>IF($I121="","",$I121-N($J121))</f>
        <v/>
      </c>
      <c r="L121" s="15" t="n"/>
    </row>
    <row r="122">
      <c r="A122" s="10" t="n"/>
      <c r="B122" s="10" t="n"/>
      <c r="C122" s="10" t="n"/>
      <c r="D122" s="10" t="n"/>
      <c r="E122" s="10" t="n"/>
      <c r="F122" s="11" t="n"/>
      <c r="G122" s="12" t="n"/>
      <c r="H122" s="13">
        <f>IF(OR($C122="",$E122=""),"",IFERROR(VLOOKUP($C122,'保険会社別レート'!$A$10:$C$21,IF($E122='リスト'!$B$3,2,3),FALSE),0))</f>
        <v/>
      </c>
      <c r="I122" s="12">
        <f>IF(OR($G122="",$H122=""),"",$G122*$H122)</f>
        <v/>
      </c>
      <c r="J122" s="12" t="n"/>
      <c r="K122" s="12">
        <f>IF($I122="","",$I122-N($J122))</f>
        <v/>
      </c>
      <c r="L122" s="11" t="n"/>
    </row>
    <row r="123">
      <c r="A123" s="14" t="n"/>
      <c r="B123" s="14" t="n"/>
      <c r="C123" s="14" t="n"/>
      <c r="D123" s="14" t="n"/>
      <c r="E123" s="14" t="n"/>
      <c r="F123" s="15" t="n"/>
      <c r="G123" s="16" t="n"/>
      <c r="H123" s="17">
        <f>IF(OR($C123="",$E123=""),"",IFERROR(VLOOKUP($C123,'保険会社別レート'!$A$10:$C$21,IF($E123='リスト'!$B$3,2,3),FALSE),0))</f>
        <v/>
      </c>
      <c r="I123" s="16">
        <f>IF(OR($G123="",$H123=""),"",$G123*$H123)</f>
        <v/>
      </c>
      <c r="J123" s="16" t="n"/>
      <c r="K123" s="16">
        <f>IF($I123="","",$I123-N($J123))</f>
        <v/>
      </c>
      <c r="L123" s="15" t="n"/>
    </row>
    <row r="124">
      <c r="A124" s="10" t="n"/>
      <c r="B124" s="10" t="n"/>
      <c r="C124" s="10" t="n"/>
      <c r="D124" s="10" t="n"/>
      <c r="E124" s="10" t="n"/>
      <c r="F124" s="11" t="n"/>
      <c r="G124" s="12" t="n"/>
      <c r="H124" s="13">
        <f>IF(OR($C124="",$E124=""),"",IFERROR(VLOOKUP($C124,'保険会社別レート'!$A$10:$C$21,IF($E124='リスト'!$B$3,2,3),FALSE),0))</f>
        <v/>
      </c>
      <c r="I124" s="12">
        <f>IF(OR($G124="",$H124=""),"",$G124*$H124)</f>
        <v/>
      </c>
      <c r="J124" s="12" t="n"/>
      <c r="K124" s="12">
        <f>IF($I124="","",$I124-N($J124))</f>
        <v/>
      </c>
      <c r="L124" s="11" t="n"/>
    </row>
    <row r="125">
      <c r="A125" s="14" t="n"/>
      <c r="B125" s="14" t="n"/>
      <c r="C125" s="14" t="n"/>
      <c r="D125" s="14" t="n"/>
      <c r="E125" s="14" t="n"/>
      <c r="F125" s="15" t="n"/>
      <c r="G125" s="16" t="n"/>
      <c r="H125" s="17">
        <f>IF(OR($C125="",$E125=""),"",IFERROR(VLOOKUP($C125,'保険会社別レート'!$A$10:$C$21,IF($E125='リスト'!$B$3,2,3),FALSE),0))</f>
        <v/>
      </c>
      <c r="I125" s="16">
        <f>IF(OR($G125="",$H125=""),"",$G125*$H125)</f>
        <v/>
      </c>
      <c r="J125" s="16" t="n"/>
      <c r="K125" s="16">
        <f>IF($I125="","",$I125-N($J125))</f>
        <v/>
      </c>
      <c r="L125" s="15" t="n"/>
    </row>
    <row r="126">
      <c r="A126" s="10" t="n"/>
      <c r="B126" s="10" t="n"/>
      <c r="C126" s="10" t="n"/>
      <c r="D126" s="10" t="n"/>
      <c r="E126" s="10" t="n"/>
      <c r="F126" s="11" t="n"/>
      <c r="G126" s="12" t="n"/>
      <c r="H126" s="13">
        <f>IF(OR($C126="",$E126=""),"",IFERROR(VLOOKUP($C126,'保険会社別レート'!$A$10:$C$21,IF($E126='リスト'!$B$3,2,3),FALSE),0))</f>
        <v/>
      </c>
      <c r="I126" s="12">
        <f>IF(OR($G126="",$H126=""),"",$G126*$H126)</f>
        <v/>
      </c>
      <c r="J126" s="12" t="n"/>
      <c r="K126" s="12">
        <f>IF($I126="","",$I126-N($J126))</f>
        <v/>
      </c>
      <c r="L126" s="11" t="n"/>
    </row>
    <row r="127">
      <c r="A127" s="14" t="n"/>
      <c r="B127" s="14" t="n"/>
      <c r="C127" s="14" t="n"/>
      <c r="D127" s="14" t="n"/>
      <c r="E127" s="14" t="n"/>
      <c r="F127" s="15" t="n"/>
      <c r="G127" s="16" t="n"/>
      <c r="H127" s="17">
        <f>IF(OR($C127="",$E127=""),"",IFERROR(VLOOKUP($C127,'保険会社別レート'!$A$10:$C$21,IF($E127='リスト'!$B$3,2,3),FALSE),0))</f>
        <v/>
      </c>
      <c r="I127" s="16">
        <f>IF(OR($G127="",$H127=""),"",$G127*$H127)</f>
        <v/>
      </c>
      <c r="J127" s="16" t="n"/>
      <c r="K127" s="16">
        <f>IF($I127="","",$I127-N($J127))</f>
        <v/>
      </c>
      <c r="L127" s="15" t="n"/>
    </row>
    <row r="128">
      <c r="A128" s="10" t="n"/>
      <c r="B128" s="10" t="n"/>
      <c r="C128" s="10" t="n"/>
      <c r="D128" s="10" t="n"/>
      <c r="E128" s="10" t="n"/>
      <c r="F128" s="11" t="n"/>
      <c r="G128" s="12" t="n"/>
      <c r="H128" s="13">
        <f>IF(OR($C128="",$E128=""),"",IFERROR(VLOOKUP($C128,'保険会社別レート'!$A$10:$C$21,IF($E128='リスト'!$B$3,2,3),FALSE),0))</f>
        <v/>
      </c>
      <c r="I128" s="12">
        <f>IF(OR($G128="",$H128=""),"",$G128*$H128)</f>
        <v/>
      </c>
      <c r="J128" s="12" t="n"/>
      <c r="K128" s="12">
        <f>IF($I128="","",$I128-N($J128))</f>
        <v/>
      </c>
      <c r="L128" s="11" t="n"/>
    </row>
    <row r="129">
      <c r="A129" s="14" t="n"/>
      <c r="B129" s="14" t="n"/>
      <c r="C129" s="14" t="n"/>
      <c r="D129" s="14" t="n"/>
      <c r="E129" s="14" t="n"/>
      <c r="F129" s="15" t="n"/>
      <c r="G129" s="16" t="n"/>
      <c r="H129" s="17">
        <f>IF(OR($C129="",$E129=""),"",IFERROR(VLOOKUP($C129,'保険会社別レート'!$A$10:$C$21,IF($E129='リスト'!$B$3,2,3),FALSE),0))</f>
        <v/>
      </c>
      <c r="I129" s="16">
        <f>IF(OR($G129="",$H129=""),"",$G129*$H129)</f>
        <v/>
      </c>
      <c r="J129" s="16" t="n"/>
      <c r="K129" s="16">
        <f>IF($I129="","",$I129-N($J129))</f>
        <v/>
      </c>
      <c r="L129" s="15" t="n"/>
    </row>
    <row r="130">
      <c r="A130" s="10" t="n"/>
      <c r="B130" s="10" t="n"/>
      <c r="C130" s="10" t="n"/>
      <c r="D130" s="10" t="n"/>
      <c r="E130" s="10" t="n"/>
      <c r="F130" s="11" t="n"/>
      <c r="G130" s="12" t="n"/>
      <c r="H130" s="13">
        <f>IF(OR($C130="",$E130=""),"",IFERROR(VLOOKUP($C130,'保険会社別レート'!$A$10:$C$21,IF($E130='リスト'!$B$3,2,3),FALSE),0))</f>
        <v/>
      </c>
      <c r="I130" s="12">
        <f>IF(OR($G130="",$H130=""),"",$G130*$H130)</f>
        <v/>
      </c>
      <c r="J130" s="12" t="n"/>
      <c r="K130" s="12">
        <f>IF($I130="","",$I130-N($J130))</f>
        <v/>
      </c>
      <c r="L130" s="11" t="n"/>
    </row>
    <row r="131">
      <c r="A131" s="14" t="n"/>
      <c r="B131" s="14" t="n"/>
      <c r="C131" s="14" t="n"/>
      <c r="D131" s="14" t="n"/>
      <c r="E131" s="14" t="n"/>
      <c r="F131" s="15" t="n"/>
      <c r="G131" s="16" t="n"/>
      <c r="H131" s="17">
        <f>IF(OR($C131="",$E131=""),"",IFERROR(VLOOKUP($C131,'保険会社別レート'!$A$10:$C$21,IF($E131='リスト'!$B$3,2,3),FALSE),0))</f>
        <v/>
      </c>
      <c r="I131" s="16">
        <f>IF(OR($G131="",$H131=""),"",$G131*$H131)</f>
        <v/>
      </c>
      <c r="J131" s="16" t="n"/>
      <c r="K131" s="16">
        <f>IF($I131="","",$I131-N($J131))</f>
        <v/>
      </c>
      <c r="L131" s="15" t="n"/>
    </row>
    <row r="132">
      <c r="A132" s="10" t="n"/>
      <c r="B132" s="10" t="n"/>
      <c r="C132" s="10" t="n"/>
      <c r="D132" s="10" t="n"/>
      <c r="E132" s="10" t="n"/>
      <c r="F132" s="11" t="n"/>
      <c r="G132" s="12" t="n"/>
      <c r="H132" s="13">
        <f>IF(OR($C132="",$E132=""),"",IFERROR(VLOOKUP($C132,'保険会社別レート'!$A$10:$C$21,IF($E132='リスト'!$B$3,2,3),FALSE),0))</f>
        <v/>
      </c>
      <c r="I132" s="12">
        <f>IF(OR($G132="",$H132=""),"",$G132*$H132)</f>
        <v/>
      </c>
      <c r="J132" s="12" t="n"/>
      <c r="K132" s="12">
        <f>IF($I132="","",$I132-N($J132))</f>
        <v/>
      </c>
      <c r="L132" s="11" t="n"/>
    </row>
    <row r="133">
      <c r="A133" s="14" t="n"/>
      <c r="B133" s="14" t="n"/>
      <c r="C133" s="14" t="n"/>
      <c r="D133" s="14" t="n"/>
      <c r="E133" s="14" t="n"/>
      <c r="F133" s="15" t="n"/>
      <c r="G133" s="16" t="n"/>
      <c r="H133" s="17">
        <f>IF(OR($C133="",$E133=""),"",IFERROR(VLOOKUP($C133,'保険会社別レート'!$A$10:$C$21,IF($E133='リスト'!$B$3,2,3),FALSE),0))</f>
        <v/>
      </c>
      <c r="I133" s="16">
        <f>IF(OR($G133="",$H133=""),"",$G133*$H133)</f>
        <v/>
      </c>
      <c r="J133" s="16" t="n"/>
      <c r="K133" s="16">
        <f>IF($I133="","",$I133-N($J133))</f>
        <v/>
      </c>
      <c r="L133" s="15" t="n"/>
    </row>
    <row r="134">
      <c r="A134" s="10" t="n"/>
      <c r="B134" s="10" t="n"/>
      <c r="C134" s="10" t="n"/>
      <c r="D134" s="10" t="n"/>
      <c r="E134" s="10" t="n"/>
      <c r="F134" s="11" t="n"/>
      <c r="G134" s="12" t="n"/>
      <c r="H134" s="13">
        <f>IF(OR($C134="",$E134=""),"",IFERROR(VLOOKUP($C134,'保険会社別レート'!$A$10:$C$21,IF($E134='リスト'!$B$3,2,3),FALSE),0))</f>
        <v/>
      </c>
      <c r="I134" s="12">
        <f>IF(OR($G134="",$H134=""),"",$G134*$H134)</f>
        <v/>
      </c>
      <c r="J134" s="12" t="n"/>
      <c r="K134" s="12">
        <f>IF($I134="","",$I134-N($J134))</f>
        <v/>
      </c>
      <c r="L134" s="11" t="n"/>
    </row>
    <row r="135">
      <c r="A135" s="14" t="n"/>
      <c r="B135" s="14" t="n"/>
      <c r="C135" s="14" t="n"/>
      <c r="D135" s="14" t="n"/>
      <c r="E135" s="14" t="n"/>
      <c r="F135" s="15" t="n"/>
      <c r="G135" s="16" t="n"/>
      <c r="H135" s="17">
        <f>IF(OR($C135="",$E135=""),"",IFERROR(VLOOKUP($C135,'保険会社別レート'!$A$10:$C$21,IF($E135='リスト'!$B$3,2,3),FALSE),0))</f>
        <v/>
      </c>
      <c r="I135" s="16">
        <f>IF(OR($G135="",$H135=""),"",$G135*$H135)</f>
        <v/>
      </c>
      <c r="J135" s="16" t="n"/>
      <c r="K135" s="16">
        <f>IF($I135="","",$I135-N($J135))</f>
        <v/>
      </c>
      <c r="L135" s="15" t="n"/>
    </row>
    <row r="136">
      <c r="A136" s="10" t="n"/>
      <c r="B136" s="10" t="n"/>
      <c r="C136" s="10" t="n"/>
      <c r="D136" s="10" t="n"/>
      <c r="E136" s="10" t="n"/>
      <c r="F136" s="11" t="n"/>
      <c r="G136" s="12" t="n"/>
      <c r="H136" s="13">
        <f>IF(OR($C136="",$E136=""),"",IFERROR(VLOOKUP($C136,'保険会社別レート'!$A$10:$C$21,IF($E136='リスト'!$B$3,2,3),FALSE),0))</f>
        <v/>
      </c>
      <c r="I136" s="12">
        <f>IF(OR($G136="",$H136=""),"",$G136*$H136)</f>
        <v/>
      </c>
      <c r="J136" s="12" t="n"/>
      <c r="K136" s="12">
        <f>IF($I136="","",$I136-N($J136))</f>
        <v/>
      </c>
      <c r="L136" s="11" t="n"/>
    </row>
    <row r="137">
      <c r="A137" s="14" t="n"/>
      <c r="B137" s="14" t="n"/>
      <c r="C137" s="14" t="n"/>
      <c r="D137" s="14" t="n"/>
      <c r="E137" s="14" t="n"/>
      <c r="F137" s="15" t="n"/>
      <c r="G137" s="16" t="n"/>
      <c r="H137" s="17">
        <f>IF(OR($C137="",$E137=""),"",IFERROR(VLOOKUP($C137,'保険会社別レート'!$A$10:$C$21,IF($E137='リスト'!$B$3,2,3),FALSE),0))</f>
        <v/>
      </c>
      <c r="I137" s="16">
        <f>IF(OR($G137="",$H137=""),"",$G137*$H137)</f>
        <v/>
      </c>
      <c r="J137" s="16" t="n"/>
      <c r="K137" s="16">
        <f>IF($I137="","",$I137-N($J137))</f>
        <v/>
      </c>
      <c r="L137" s="15" t="n"/>
    </row>
    <row r="138">
      <c r="A138" s="10" t="n"/>
      <c r="B138" s="10" t="n"/>
      <c r="C138" s="10" t="n"/>
      <c r="D138" s="10" t="n"/>
      <c r="E138" s="10" t="n"/>
      <c r="F138" s="11" t="n"/>
      <c r="G138" s="12" t="n"/>
      <c r="H138" s="13">
        <f>IF(OR($C138="",$E138=""),"",IFERROR(VLOOKUP($C138,'保険会社別レート'!$A$10:$C$21,IF($E138='リスト'!$B$3,2,3),FALSE),0))</f>
        <v/>
      </c>
      <c r="I138" s="12">
        <f>IF(OR($G138="",$H138=""),"",$G138*$H138)</f>
        <v/>
      </c>
      <c r="J138" s="12" t="n"/>
      <c r="K138" s="12">
        <f>IF($I138="","",$I138-N($J138))</f>
        <v/>
      </c>
      <c r="L138" s="11" t="n"/>
    </row>
    <row r="139">
      <c r="A139" s="14" t="n"/>
      <c r="B139" s="14" t="n"/>
      <c r="C139" s="14" t="n"/>
      <c r="D139" s="14" t="n"/>
      <c r="E139" s="14" t="n"/>
      <c r="F139" s="15" t="n"/>
      <c r="G139" s="16" t="n"/>
      <c r="H139" s="17">
        <f>IF(OR($C139="",$E139=""),"",IFERROR(VLOOKUP($C139,'保険会社別レート'!$A$10:$C$21,IF($E139='リスト'!$B$3,2,3),FALSE),0))</f>
        <v/>
      </c>
      <c r="I139" s="16">
        <f>IF(OR($G139="",$H139=""),"",$G139*$H139)</f>
        <v/>
      </c>
      <c r="J139" s="16" t="n"/>
      <c r="K139" s="16">
        <f>IF($I139="","",$I139-N($J139))</f>
        <v/>
      </c>
      <c r="L139" s="15" t="n"/>
    </row>
    <row r="140">
      <c r="A140" s="10" t="n"/>
      <c r="B140" s="10" t="n"/>
      <c r="C140" s="10" t="n"/>
      <c r="D140" s="10" t="n"/>
      <c r="E140" s="10" t="n"/>
      <c r="F140" s="11" t="n"/>
      <c r="G140" s="12" t="n"/>
      <c r="H140" s="13">
        <f>IF(OR($C140="",$E140=""),"",IFERROR(VLOOKUP($C140,'保険会社別レート'!$A$10:$C$21,IF($E140='リスト'!$B$3,2,3),FALSE),0))</f>
        <v/>
      </c>
      <c r="I140" s="12">
        <f>IF(OR($G140="",$H140=""),"",$G140*$H140)</f>
        <v/>
      </c>
      <c r="J140" s="12" t="n"/>
      <c r="K140" s="12">
        <f>IF($I140="","",$I140-N($J140))</f>
        <v/>
      </c>
      <c r="L140" s="11" t="n"/>
    </row>
    <row r="141">
      <c r="A141" s="14" t="n"/>
      <c r="B141" s="14" t="n"/>
      <c r="C141" s="14" t="n"/>
      <c r="D141" s="14" t="n"/>
      <c r="E141" s="14" t="n"/>
      <c r="F141" s="15" t="n"/>
      <c r="G141" s="16" t="n"/>
      <c r="H141" s="17">
        <f>IF(OR($C141="",$E141=""),"",IFERROR(VLOOKUP($C141,'保険会社別レート'!$A$10:$C$21,IF($E141='リスト'!$B$3,2,3),FALSE),0))</f>
        <v/>
      </c>
      <c r="I141" s="16">
        <f>IF(OR($G141="",$H141=""),"",$G141*$H141)</f>
        <v/>
      </c>
      <c r="J141" s="16" t="n"/>
      <c r="K141" s="16">
        <f>IF($I141="","",$I141-N($J141))</f>
        <v/>
      </c>
      <c r="L141" s="15" t="n"/>
    </row>
    <row r="142">
      <c r="A142" s="10" t="n"/>
      <c r="B142" s="10" t="n"/>
      <c r="C142" s="10" t="n"/>
      <c r="D142" s="10" t="n"/>
      <c r="E142" s="10" t="n"/>
      <c r="F142" s="11" t="n"/>
      <c r="G142" s="12" t="n"/>
      <c r="H142" s="13">
        <f>IF(OR($C142="",$E142=""),"",IFERROR(VLOOKUP($C142,'保険会社別レート'!$A$10:$C$21,IF($E142='リスト'!$B$3,2,3),FALSE),0))</f>
        <v/>
      </c>
      <c r="I142" s="12">
        <f>IF(OR($G142="",$H142=""),"",$G142*$H142)</f>
        <v/>
      </c>
      <c r="J142" s="12" t="n"/>
      <c r="K142" s="12">
        <f>IF($I142="","",$I142-N($J142))</f>
        <v/>
      </c>
      <c r="L142" s="11" t="n"/>
    </row>
    <row r="143">
      <c r="A143" s="14" t="n"/>
      <c r="B143" s="14" t="n"/>
      <c r="C143" s="14" t="n"/>
      <c r="D143" s="14" t="n"/>
      <c r="E143" s="14" t="n"/>
      <c r="F143" s="15" t="n"/>
      <c r="G143" s="16" t="n"/>
      <c r="H143" s="17">
        <f>IF(OR($C143="",$E143=""),"",IFERROR(VLOOKUP($C143,'保険会社別レート'!$A$10:$C$21,IF($E143='リスト'!$B$3,2,3),FALSE),0))</f>
        <v/>
      </c>
      <c r="I143" s="16">
        <f>IF(OR($G143="",$H143=""),"",$G143*$H143)</f>
        <v/>
      </c>
      <c r="J143" s="16" t="n"/>
      <c r="K143" s="16">
        <f>IF($I143="","",$I143-N($J143))</f>
        <v/>
      </c>
      <c r="L143" s="15" t="n"/>
    </row>
    <row r="144">
      <c r="A144" s="10" t="n"/>
      <c r="B144" s="10" t="n"/>
      <c r="C144" s="10" t="n"/>
      <c r="D144" s="10" t="n"/>
      <c r="E144" s="10" t="n"/>
      <c r="F144" s="11" t="n"/>
      <c r="G144" s="12" t="n"/>
      <c r="H144" s="13">
        <f>IF(OR($C144="",$E144=""),"",IFERROR(VLOOKUP($C144,'保険会社別レート'!$A$10:$C$21,IF($E144='リスト'!$B$3,2,3),FALSE),0))</f>
        <v/>
      </c>
      <c r="I144" s="12">
        <f>IF(OR($G144="",$H144=""),"",$G144*$H144)</f>
        <v/>
      </c>
      <c r="J144" s="12" t="n"/>
      <c r="K144" s="12">
        <f>IF($I144="","",$I144-N($J144))</f>
        <v/>
      </c>
      <c r="L144" s="11" t="n"/>
    </row>
    <row r="145">
      <c r="A145" s="14" t="n"/>
      <c r="B145" s="14" t="n"/>
      <c r="C145" s="14" t="n"/>
      <c r="D145" s="14" t="n"/>
      <c r="E145" s="14" t="n"/>
      <c r="F145" s="15" t="n"/>
      <c r="G145" s="16" t="n"/>
      <c r="H145" s="17">
        <f>IF(OR($C145="",$E145=""),"",IFERROR(VLOOKUP($C145,'保険会社別レート'!$A$10:$C$21,IF($E145='リスト'!$B$3,2,3),FALSE),0))</f>
        <v/>
      </c>
      <c r="I145" s="16">
        <f>IF(OR($G145="",$H145=""),"",$G145*$H145)</f>
        <v/>
      </c>
      <c r="J145" s="16" t="n"/>
      <c r="K145" s="16">
        <f>IF($I145="","",$I145-N($J145))</f>
        <v/>
      </c>
      <c r="L145" s="15" t="n"/>
    </row>
    <row r="146">
      <c r="A146" s="10" t="n"/>
      <c r="B146" s="10" t="n"/>
      <c r="C146" s="10" t="n"/>
      <c r="D146" s="10" t="n"/>
      <c r="E146" s="10" t="n"/>
      <c r="F146" s="11" t="n"/>
      <c r="G146" s="12" t="n"/>
      <c r="H146" s="13">
        <f>IF(OR($C146="",$E146=""),"",IFERROR(VLOOKUP($C146,'保険会社別レート'!$A$10:$C$21,IF($E146='リスト'!$B$3,2,3),FALSE),0))</f>
        <v/>
      </c>
      <c r="I146" s="12">
        <f>IF(OR($G146="",$H146=""),"",$G146*$H146)</f>
        <v/>
      </c>
      <c r="J146" s="12" t="n"/>
      <c r="K146" s="12">
        <f>IF($I146="","",$I146-N($J146))</f>
        <v/>
      </c>
      <c r="L146" s="11" t="n"/>
    </row>
    <row r="147">
      <c r="A147" s="14" t="n"/>
      <c r="B147" s="14" t="n"/>
      <c r="C147" s="14" t="n"/>
      <c r="D147" s="14" t="n"/>
      <c r="E147" s="14" t="n"/>
      <c r="F147" s="15" t="n"/>
      <c r="G147" s="16" t="n"/>
      <c r="H147" s="17">
        <f>IF(OR($C147="",$E147=""),"",IFERROR(VLOOKUP($C147,'保険会社別レート'!$A$10:$C$21,IF($E147='リスト'!$B$3,2,3),FALSE),0))</f>
        <v/>
      </c>
      <c r="I147" s="16">
        <f>IF(OR($G147="",$H147=""),"",$G147*$H147)</f>
        <v/>
      </c>
      <c r="J147" s="16" t="n"/>
      <c r="K147" s="16">
        <f>IF($I147="","",$I147-N($J147))</f>
        <v/>
      </c>
      <c r="L147" s="15" t="n"/>
    </row>
    <row r="148">
      <c r="A148" s="10" t="n"/>
      <c r="B148" s="10" t="n"/>
      <c r="C148" s="10" t="n"/>
      <c r="D148" s="10" t="n"/>
      <c r="E148" s="10" t="n"/>
      <c r="F148" s="11" t="n"/>
      <c r="G148" s="12" t="n"/>
      <c r="H148" s="13">
        <f>IF(OR($C148="",$E148=""),"",IFERROR(VLOOKUP($C148,'保険会社別レート'!$A$10:$C$21,IF($E148='リスト'!$B$3,2,3),FALSE),0))</f>
        <v/>
      </c>
      <c r="I148" s="12">
        <f>IF(OR($G148="",$H148=""),"",$G148*$H148)</f>
        <v/>
      </c>
      <c r="J148" s="12" t="n"/>
      <c r="K148" s="12">
        <f>IF($I148="","",$I148-N($J148))</f>
        <v/>
      </c>
      <c r="L148" s="11" t="n"/>
    </row>
    <row r="149">
      <c r="A149" s="14" t="n"/>
      <c r="B149" s="14" t="n"/>
      <c r="C149" s="14" t="n"/>
      <c r="D149" s="14" t="n"/>
      <c r="E149" s="14" t="n"/>
      <c r="F149" s="15" t="n"/>
      <c r="G149" s="16" t="n"/>
      <c r="H149" s="17">
        <f>IF(OR($C149="",$E149=""),"",IFERROR(VLOOKUP($C149,'保険会社別レート'!$A$10:$C$21,IF($E149='リスト'!$B$3,2,3),FALSE),0))</f>
        <v/>
      </c>
      <c r="I149" s="16">
        <f>IF(OR($G149="",$H149=""),"",$G149*$H149)</f>
        <v/>
      </c>
      <c r="J149" s="16" t="n"/>
      <c r="K149" s="16">
        <f>IF($I149="","",$I149-N($J149))</f>
        <v/>
      </c>
      <c r="L149" s="15" t="n"/>
    </row>
    <row r="150">
      <c r="A150" s="10" t="n"/>
      <c r="B150" s="10" t="n"/>
      <c r="C150" s="10" t="n"/>
      <c r="D150" s="10" t="n"/>
      <c r="E150" s="10" t="n"/>
      <c r="F150" s="11" t="n"/>
      <c r="G150" s="12" t="n"/>
      <c r="H150" s="13">
        <f>IF(OR($C150="",$E150=""),"",IFERROR(VLOOKUP($C150,'保険会社別レート'!$A$10:$C$21,IF($E150='リスト'!$B$3,2,3),FALSE),0))</f>
        <v/>
      </c>
      <c r="I150" s="12">
        <f>IF(OR($G150="",$H150=""),"",$G150*$H150)</f>
        <v/>
      </c>
      <c r="J150" s="12" t="n"/>
      <c r="K150" s="12">
        <f>IF($I150="","",$I150-N($J150))</f>
        <v/>
      </c>
      <c r="L150" s="11" t="n"/>
    </row>
  </sheetData>
  <conditionalFormatting sqref="A10:L150">
    <cfRule type="expression" priority="1" dxfId="0">
      <formula>AND($A10&lt;&gt;"",$J10="")</formula>
    </cfRule>
    <cfRule type="expression" priority="2" dxfId="1">
      <formula>AND($J10&lt;&gt;"",$K10&gt;0.005)</formula>
    </cfRule>
    <cfRule type="expression" priority="3" dxfId="2">
      <formula>AND($J10&lt;&gt;"",ABS($K10)&lt;=0.005)</formula>
    </cfRule>
  </conditionalFormatting>
  <dataValidations count="3">
    <dataValidation sqref="C10:C150" showDropDown="0" showInputMessage="0" showErrorMessage="1" allowBlank="1" type="list">
      <formula1>'保険会社別レート'!$A$10:$A$21</formula1>
    </dataValidation>
    <dataValidation sqref="D10:D150" showDropDown="0" showInputMessage="0" showErrorMessage="1" allowBlank="1" type="list">
      <formula1>'リスト'!$A$3:$A$8</formula1>
    </dataValidation>
    <dataValidation sqref="E10:E150" showDropDown="0" showInputMessage="0" showErrorMessage="1" allowBlank="1" type="list">
      <formula1>'リスト'!$B$3:$B$4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4" customWidth="1" min="3" max="3"/>
    <col width="10" customWidth="1" min="4" max="4"/>
  </cols>
  <sheetData>
    <row r="1" ht="26" customHeight="1">
      <c r="A1" s="1" t="inlineStr">
        <is>
          <t>POLIXA · 保険手数料管理表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保険会社別の手数料率</t>
        </is>
      </c>
    </row>
    <row r="4">
      <c r="A4" s="5" t="inlineStr">
        <is>
          <t>各保険会社との契約に基づくレートを入力。契約シートはここを参照します。</t>
        </is>
      </c>
    </row>
    <row r="5"/>
    <row r="6"/>
    <row r="7"/>
    <row r="8"/>
    <row r="9" ht="20" customHeight="1">
      <c r="A9" s="9" t="inlineStr">
        <is>
          <t>保険会社</t>
        </is>
      </c>
      <c r="B9" s="9" t="inlineStr">
        <is>
          <t>新規契約レート</t>
        </is>
      </c>
      <c r="C9" s="9" t="inlineStr">
        <is>
          <t>更新レート</t>
        </is>
      </c>
      <c r="D9" s="9" t="inlineStr">
        <is>
          <t>契約</t>
        </is>
      </c>
    </row>
    <row r="10">
      <c r="A10" s="10" t="inlineStr">
        <is>
          <t>保険会社A</t>
        </is>
      </c>
      <c r="B10" s="13" t="n">
        <v>0.15</v>
      </c>
      <c r="C10" s="13" t="n">
        <v>0.1</v>
      </c>
      <c r="D10" s="18">
        <f>IF($A10="","",COUNTIF('契約'!$C:$C,$A10))</f>
        <v/>
      </c>
    </row>
    <row r="11">
      <c r="A11" s="14" t="inlineStr">
        <is>
          <t>保険会社B</t>
        </is>
      </c>
      <c r="B11" s="17" t="n">
        <v>0.12</v>
      </c>
      <c r="C11" s="17" t="n">
        <v>0.08</v>
      </c>
      <c r="D11" s="19">
        <f>IF($A11="","",COUNTIF('契約'!$C:$C,$A11))</f>
        <v/>
      </c>
    </row>
    <row r="12">
      <c r="A12" s="10" t="inlineStr">
        <is>
          <t>保険会社C</t>
        </is>
      </c>
      <c r="B12" s="13" t="n">
        <v>0.1</v>
      </c>
      <c r="C12" s="13" t="n">
        <v>0.07000000000000001</v>
      </c>
      <c r="D12" s="18">
        <f>IF($A12="","",COUNTIF('契約'!$C:$C,$A12))</f>
        <v/>
      </c>
    </row>
    <row r="13">
      <c r="A13" s="14" t="inlineStr">
        <is>
          <t>保険会社D</t>
        </is>
      </c>
      <c r="B13" s="17" t="n">
        <v>0.18</v>
      </c>
      <c r="C13" s="17" t="n">
        <v>0.05</v>
      </c>
      <c r="D13" s="19">
        <f>IF($A13="","",COUNTIF('契約'!$C:$C,$A13))</f>
        <v/>
      </c>
    </row>
    <row r="14">
      <c r="A14" s="10" t="n"/>
      <c r="B14" s="13" t="n"/>
      <c r="C14" s="13" t="n"/>
      <c r="D14" s="18">
        <f>IF($A14="","",COUNTIF('契約'!$C:$C,$A14))</f>
        <v/>
      </c>
    </row>
    <row r="15">
      <c r="A15" s="14" t="n"/>
      <c r="B15" s="17" t="n"/>
      <c r="C15" s="17" t="n"/>
      <c r="D15" s="19">
        <f>IF($A15="","",COUNTIF('契約'!$C:$C,$A15))</f>
        <v/>
      </c>
    </row>
    <row r="16">
      <c r="A16" s="10" t="n"/>
      <c r="B16" s="13" t="n"/>
      <c r="C16" s="13" t="n"/>
      <c r="D16" s="18">
        <f>IF($A16="","",COUNTIF('契約'!$C:$C,$A16))</f>
        <v/>
      </c>
    </row>
    <row r="17">
      <c r="A17" s="14" t="n"/>
      <c r="B17" s="17" t="n"/>
      <c r="C17" s="17" t="n"/>
      <c r="D17" s="19">
        <f>IF($A17="","",COUNTIF('契約'!$C:$C,$A17))</f>
        <v/>
      </c>
    </row>
    <row r="18">
      <c r="A18" s="10" t="n"/>
      <c r="B18" s="13" t="n"/>
      <c r="C18" s="13" t="n"/>
      <c r="D18" s="18">
        <f>IF($A18="","",COUNTIF('契約'!$C:$C,$A18))</f>
        <v/>
      </c>
    </row>
    <row r="19">
      <c r="A19" s="14" t="n"/>
      <c r="B19" s="17" t="n"/>
      <c r="C19" s="17" t="n"/>
      <c r="D19" s="19">
        <f>IF($A19="","",COUNTIF('契約'!$C:$C,$A19))</f>
        <v/>
      </c>
    </row>
    <row r="20">
      <c r="A20" s="10" t="n"/>
      <c r="B20" s="13" t="n"/>
      <c r="C20" s="13" t="n"/>
      <c r="D20" s="18">
        <f>IF($A20="","",COUNTIF('契約'!$C:$C,$A20))</f>
        <v/>
      </c>
    </row>
    <row r="21">
      <c r="A21" s="14" t="n"/>
      <c r="B21" s="17" t="n"/>
      <c r="C21" s="17" t="n"/>
      <c r="D21" s="19">
        <f>IF($A21="","",COUNTIF('契約'!$C:$C,$A21))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6" customHeight="1">
      <c r="A1" s="1" t="inlineStr">
        <is>
          <t>POLIXA · 保険手数料管理表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種目別の手数料</t>
        </is>
      </c>
    </row>
    <row r="4">
      <c r="A4" s="5" t="inlineStr">
        <is>
          <t>種目別の保険料、見込み手数料、受領手数料。不足払いの種目は赤で表示。</t>
        </is>
      </c>
    </row>
    <row r="5"/>
    <row r="6"/>
    <row r="7"/>
    <row r="8"/>
    <row r="9" ht="20" customHeight="1">
      <c r="A9" s="9" t="inlineStr">
        <is>
          <t>種目</t>
        </is>
      </c>
      <c r="B9" s="9" t="inlineStr">
        <is>
          <t>契約</t>
        </is>
      </c>
      <c r="C9" s="9" t="inlineStr">
        <is>
          <t>保険料</t>
        </is>
      </c>
      <c r="D9" s="9" t="inlineStr">
        <is>
          <t>見込み</t>
        </is>
      </c>
      <c r="E9" s="9" t="inlineStr">
        <is>
          <t>受領額</t>
        </is>
      </c>
      <c r="F9" s="9" t="inlineStr">
        <is>
          <t>未回収</t>
        </is>
      </c>
    </row>
    <row r="10">
      <c r="A10" s="10">
        <f>'リスト'!$A$3</f>
        <v/>
      </c>
      <c r="B10" s="18">
        <f>COUNTIF('契約'!$D:$D,$A10)</f>
        <v/>
      </c>
      <c r="C10" s="12">
        <f>SUMIF('契約'!$D:$D,$A10,'契約'!$G:$G)</f>
        <v/>
      </c>
      <c r="D10" s="12">
        <f>SUMIF('契約'!$D:$D,$A10,'契約'!$I:$I)</f>
        <v/>
      </c>
      <c r="E10" s="12">
        <f>SUMIF('契約'!$D:$D,$A10,'契約'!$J:$J)</f>
        <v/>
      </c>
      <c r="F10" s="12">
        <f>$D10-$E10</f>
        <v/>
      </c>
    </row>
    <row r="11">
      <c r="A11" s="14">
        <f>'リスト'!$A$4</f>
        <v/>
      </c>
      <c r="B11" s="19">
        <f>COUNTIF('契約'!$D:$D,$A11)</f>
        <v/>
      </c>
      <c r="C11" s="16">
        <f>SUMIF('契約'!$D:$D,$A11,'契約'!$G:$G)</f>
        <v/>
      </c>
      <c r="D11" s="16">
        <f>SUMIF('契約'!$D:$D,$A11,'契約'!$I:$I)</f>
        <v/>
      </c>
      <c r="E11" s="16">
        <f>SUMIF('契約'!$D:$D,$A11,'契約'!$J:$J)</f>
        <v/>
      </c>
      <c r="F11" s="16">
        <f>$D11-$E11</f>
        <v/>
      </c>
    </row>
    <row r="12">
      <c r="A12" s="10">
        <f>'リスト'!$A$5</f>
        <v/>
      </c>
      <c r="B12" s="18">
        <f>COUNTIF('契約'!$D:$D,$A12)</f>
        <v/>
      </c>
      <c r="C12" s="12">
        <f>SUMIF('契約'!$D:$D,$A12,'契約'!$G:$G)</f>
        <v/>
      </c>
      <c r="D12" s="12">
        <f>SUMIF('契約'!$D:$D,$A12,'契約'!$I:$I)</f>
        <v/>
      </c>
      <c r="E12" s="12">
        <f>SUMIF('契約'!$D:$D,$A12,'契約'!$J:$J)</f>
        <v/>
      </c>
      <c r="F12" s="12">
        <f>$D12-$E12</f>
        <v/>
      </c>
    </row>
    <row r="13">
      <c r="A13" s="14">
        <f>'リスト'!$A$6</f>
        <v/>
      </c>
      <c r="B13" s="19">
        <f>COUNTIF('契約'!$D:$D,$A13)</f>
        <v/>
      </c>
      <c r="C13" s="16">
        <f>SUMIF('契約'!$D:$D,$A13,'契約'!$G:$G)</f>
        <v/>
      </c>
      <c r="D13" s="16">
        <f>SUMIF('契約'!$D:$D,$A13,'契約'!$I:$I)</f>
        <v/>
      </c>
      <c r="E13" s="16">
        <f>SUMIF('契約'!$D:$D,$A13,'契約'!$J:$J)</f>
        <v/>
      </c>
      <c r="F13" s="16">
        <f>$D13-$E13</f>
        <v/>
      </c>
    </row>
    <row r="14">
      <c r="A14" s="10">
        <f>'リスト'!$A$7</f>
        <v/>
      </c>
      <c r="B14" s="18">
        <f>COUNTIF('契約'!$D:$D,$A14)</f>
        <v/>
      </c>
      <c r="C14" s="12">
        <f>SUMIF('契約'!$D:$D,$A14,'契約'!$G:$G)</f>
        <v/>
      </c>
      <c r="D14" s="12">
        <f>SUMIF('契約'!$D:$D,$A14,'契約'!$I:$I)</f>
        <v/>
      </c>
      <c r="E14" s="12">
        <f>SUMIF('契約'!$D:$D,$A14,'契約'!$J:$J)</f>
        <v/>
      </c>
      <c r="F14" s="12">
        <f>$D14-$E14</f>
        <v/>
      </c>
    </row>
    <row r="15">
      <c r="A15" s="14">
        <f>'リスト'!$A$8</f>
        <v/>
      </c>
      <c r="B15" s="19">
        <f>COUNTIF('契約'!$D:$D,$A15)</f>
        <v/>
      </c>
      <c r="C15" s="16">
        <f>SUMIF('契約'!$D:$D,$A15,'契約'!$G:$G)</f>
        <v/>
      </c>
      <c r="D15" s="16">
        <f>SUMIF('契約'!$D:$D,$A15,'契約'!$I:$I)</f>
        <v/>
      </c>
      <c r="E15" s="16">
        <f>SUMIF('契約'!$D:$D,$A15,'契約'!$J:$J)</f>
        <v/>
      </c>
      <c r="F15" s="16">
        <f>$D15-$E15</f>
        <v/>
      </c>
    </row>
    <row r="16">
      <c r="A16" s="20" t="inlineStr">
        <is>
          <t>合計</t>
        </is>
      </c>
      <c r="B16" s="7">
        <f>SUM($B$10:$B$15)</f>
        <v/>
      </c>
      <c r="C16" s="8">
        <f>SUM($C$10:$C$15)</f>
        <v/>
      </c>
      <c r="D16" s="8">
        <f>SUM($D$10:$D$15)</f>
        <v/>
      </c>
      <c r="E16" s="8">
        <f>SUM($E$10:$E$15)</f>
        <v/>
      </c>
      <c r="F16" s="8">
        <f>SUM($F$10:$F$15)</f>
        <v/>
      </c>
    </row>
  </sheetData>
  <conditionalFormatting sqref="A10:F15">
    <cfRule type="expression" priority="1" dxfId="1">
      <formula>$F10&gt;0.005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26" customHeight="1">
      <c r="A1" s="1" t="inlineStr">
        <is>
          <t>POLIXA · 保険手数料管理表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種目</t>
        </is>
      </c>
      <c r="B2" s="9" t="inlineStr">
        <is>
          <t>契約区分</t>
        </is>
      </c>
    </row>
    <row r="3">
      <c r="A3" s="10" t="inlineStr">
        <is>
          <t>自動車</t>
        </is>
      </c>
      <c r="B3" s="10" t="inlineStr">
        <is>
          <t>新規</t>
        </is>
      </c>
    </row>
    <row r="4">
      <c r="A4" s="14" t="inlineStr">
        <is>
          <t>火災</t>
        </is>
      </c>
      <c r="B4" s="14" t="inlineStr">
        <is>
          <t>更新</t>
        </is>
      </c>
    </row>
    <row r="5">
      <c r="A5" s="10" t="inlineStr">
        <is>
          <t>生命</t>
        </is>
      </c>
      <c r="B5" s="10" t="n"/>
    </row>
    <row r="6">
      <c r="A6" s="14" t="inlineStr">
        <is>
          <t>医療</t>
        </is>
      </c>
      <c r="B6" s="14" t="n"/>
    </row>
    <row r="7">
      <c r="A7" s="10" t="inlineStr">
        <is>
          <t>企業</t>
        </is>
      </c>
      <c r="B7" s="10" t="n"/>
    </row>
    <row r="8">
      <c r="A8" s="14" t="inlineStr">
        <is>
          <t>その他</t>
        </is>
      </c>
      <c r="B8" s="14" t="n"/>
    </row>
    <row r="9"/>
    <row r="10">
      <c r="A10" s="21" t="inlineStr">
        <is>
          <t>ここで種目を編集。プルダウンはこのリストに連動します。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2026-10-23T16:55:33Z</dcterms:created>
  <dcterms:modified xsi:type="dcterms:W3CDTF">2026-10-23T16:55:34Z</dcterms:modified>
</cp:coreProperties>
</file>